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shboard" sheetId="1" r:id="rId5"/>
    <sheet state="visible" name="Trade Log" sheetId="2" r:id="rId6"/>
  </sheets>
  <definedNames/>
  <calcPr/>
</workbook>
</file>

<file path=xl/sharedStrings.xml><?xml version="1.0" encoding="utf-8"?>
<sst xmlns="http://schemas.openxmlformats.org/spreadsheetml/2006/main" count="108" uniqueCount="70">
  <si>
    <t>Trade ID</t>
  </si>
  <si>
    <t>Date</t>
  </si>
  <si>
    <t>Pair</t>
  </si>
  <si>
    <t>Direction</t>
  </si>
  <si>
    <t>Setup Type</t>
  </si>
  <si>
    <t>Lot Size</t>
  </si>
  <si>
    <t>Entry Price</t>
  </si>
  <si>
    <t>Exit Price</t>
  </si>
  <si>
    <t>Stop Loss</t>
  </si>
  <si>
    <t>Take Profit</t>
  </si>
  <si>
    <t>Pips</t>
  </si>
  <si>
    <t>Net P&amp;L ($)</t>
  </si>
  <si>
    <t>R-Multiple</t>
  </si>
  <si>
    <t>Outcome</t>
  </si>
  <si>
    <t>Notes &amp; Execution Review</t>
  </si>
  <si>
    <t>Cumulative P&amp;L ($)</t>
  </si>
  <si>
    <t>TR-101</t>
  </si>
  <si>
    <t>EUR/USD</t>
  </si>
  <si>
    <t>Long</t>
  </si>
  <si>
    <t>Breakout</t>
  </si>
  <si>
    <t>Clean breakout above H4 resistance post-ECB comments</t>
  </si>
  <si>
    <t>TR-102</t>
  </si>
  <si>
    <t>GBP/USD</t>
  </si>
  <si>
    <t>Short</t>
  </si>
  <si>
    <t>Trend Pullback</t>
  </si>
  <si>
    <t>Rejection at 50 EMA on daily chart, executed with trend</t>
  </si>
  <si>
    <t>TR-103</t>
  </si>
  <si>
    <t>USD/JPY</t>
  </si>
  <si>
    <t>Support Bounce</t>
  </si>
  <si>
    <t>Stopped out on sudden BoJ intervention rumors; respected SL</t>
  </si>
  <si>
    <t>TR-104</t>
  </si>
  <si>
    <t>AUD/USD</t>
  </si>
  <si>
    <t>Range Fade</t>
  </si>
  <si>
    <t>Faded range high near key daily supply zone</t>
  </si>
  <si>
    <t>TR-105</t>
  </si>
  <si>
    <t>EUR/JPY</t>
  </si>
  <si>
    <t>Strong momentum continuation through multi-week highs</t>
  </si>
  <si>
    <t>TR-106</t>
  </si>
  <si>
    <t>USD/CAD</t>
  </si>
  <si>
    <t>Crude oil inventory drop caused temporary CAD strength; hit SL</t>
  </si>
  <si>
    <t>TR-107</t>
  </si>
  <si>
    <t>GBP/JPY</t>
  </si>
  <si>
    <t>Reversal</t>
  </si>
  <si>
    <t>Double top pattern on H1 confirmed with bearish divergence</t>
  </si>
  <si>
    <t>TR-108</t>
  </si>
  <si>
    <t>Tested upper boundary of summer range; took profit at midpoint</t>
  </si>
  <si>
    <t>TR-109</t>
  </si>
  <si>
    <t>False breakout fakeout, stopped out quickly with minor loss</t>
  </si>
  <si>
    <t>TR-110</t>
  </si>
  <si>
    <t>Retest of broken ascending trendline; target reached smoothly</t>
  </si>
  <si>
    <t>TR-111</t>
  </si>
  <si>
    <t>Bounced off multi-month demand zone with bullish engulfing bar</t>
  </si>
  <si>
    <t>TR-112</t>
  </si>
  <si>
    <t>Premature reversal attempt ahead of NFP release; discipline kept risk tight</t>
  </si>
  <si>
    <t>FOREX TRADING PERFORMANCE DASHBOARD</t>
  </si>
  <si>
    <t>Executive Performance Analytics • Real-Time Trade Log Metrics • Risk &amp; Edge Review</t>
  </si>
  <si>
    <t>TOTAL NET PROFIT</t>
  </si>
  <si>
    <t>WIN RATE</t>
  </si>
  <si>
    <t>PROFIT FACTOR</t>
  </si>
  <si>
    <t>TOTAL TRADES</t>
  </si>
  <si>
    <t>AVG R-MULTIPLE</t>
  </si>
  <si>
    <t>PERFORMANCE BY CURRENCY PAIR</t>
  </si>
  <si>
    <t>STRATEGY &amp; SETUP PERFORMANCE</t>
  </si>
  <si>
    <t>Currency Pair</t>
  </si>
  <si>
    <t>Trades</t>
  </si>
  <si>
    <t>Win Rate</t>
  </si>
  <si>
    <t>Net Pips</t>
  </si>
  <si>
    <t>Setup / Strategy</t>
  </si>
  <si>
    <t>Avg R</t>
  </si>
  <si>
    <t>News Momentum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</si>
</sst>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yyyy-mm-dd"/>
    <numFmt numFmtId="165" formatCode="0.00000"/>
    <numFmt numFmtId="166" formatCode="+#,##0.0;-#,##0.0;0.0"/>
    <numFmt numFmtId="167" formatCode="$#,##0.00;($#,##0.00);&quot;$0.00&quot;"/>
    <numFmt numFmtId="168" formatCode="+0.00&quot;R&quot;;-0.00&quot;R&quot;;0.00&quot;R&quot;"/>
    <numFmt numFmtId="169" formatCode="0.0%"/>
  </numFmts>
  <fonts count="10">
    <font>
      <sz val="10.0"/>
      <color rgb="FF000000"/>
      <name val="Arial"/>
      <scheme val="minor"/>
    </font>
    <font>
      <b/>
      <sz val="10.0"/>
      <color rgb="FFFFFFFF"/>
      <name val="Roboto"/>
    </font>
    <font>
      <b/>
      <sz val="9.0"/>
      <color theme="1"/>
      <name val="Roboto"/>
    </font>
    <font>
      <sz val="9.0"/>
      <color theme="1"/>
      <name val="Roboto"/>
    </font>
    <font>
      <b/>
      <sz val="13.0"/>
      <color rgb="FFFFFFFF"/>
      <name val="Roboto"/>
    </font>
    <font>
      <sz val="9.0"/>
      <color rgb="FFD1E2FF"/>
      <name val="Roboto"/>
    </font>
    <font>
      <b/>
      <sz val="8.0"/>
      <color rgb="FF4C5E70"/>
      <name val="Roboto"/>
    </font>
    <font/>
    <font>
      <b/>
      <sz val="15.0"/>
      <color rgb="FF0F2842"/>
      <name val="Roboto"/>
    </font>
    <font>
      <b/>
      <sz val="9.0"/>
      <color rgb="FFFFFFFF"/>
      <name val="Roboto"/>
    </font>
  </fonts>
  <fills count="7">
    <fill>
      <patternFill patternType="none"/>
    </fill>
    <fill>
      <patternFill patternType="lightGray"/>
    </fill>
    <fill>
      <patternFill patternType="solid">
        <fgColor rgb="FF0F2942"/>
        <bgColor rgb="FF0F2942"/>
      </patternFill>
    </fill>
    <fill>
      <patternFill patternType="solid">
        <fgColor rgb="FF174875"/>
        <bgColor rgb="FF174875"/>
      </patternFill>
    </fill>
    <fill>
      <patternFill patternType="solid">
        <fgColor rgb="FFEAEDF4"/>
        <bgColor rgb="FFEAEDF4"/>
      </patternFill>
    </fill>
    <fill>
      <patternFill patternType="solid">
        <fgColor rgb="FFF7F9FF"/>
        <bgColor rgb="FFF7F9FF"/>
      </patternFill>
    </fill>
    <fill>
      <patternFill patternType="solid">
        <fgColor rgb="FF35608E"/>
        <bgColor rgb="FF35608E"/>
      </patternFill>
    </fill>
  </fills>
  <borders count="19">
    <border/>
    <border>
      <left style="thin">
        <color rgb="FFCCD8EA"/>
      </left>
      <right style="thin">
        <color rgb="FFE5EAF2"/>
      </right>
      <top style="thin">
        <color rgb="FFCCD8EA"/>
      </top>
      <bottom style="thin">
        <color rgb="FFE5EAF2"/>
      </bottom>
    </border>
    <border>
      <left style="thin">
        <color rgb="FFE5EAF2"/>
      </left>
      <right style="thin">
        <color rgb="FFE5EAF2"/>
      </right>
      <top style="thin">
        <color rgb="FFCCD8EA"/>
      </top>
      <bottom style="thin">
        <color rgb="FFE5EAF2"/>
      </bottom>
    </border>
    <border>
      <left style="thin">
        <color rgb="FFE5EAF2"/>
      </left>
      <right style="thin">
        <color rgb="FFCCD8EA"/>
      </right>
      <top style="thin">
        <color rgb="FFCCD8EA"/>
      </top>
      <bottom style="thin">
        <color rgb="FFE5EAF2"/>
      </bottom>
    </border>
    <border>
      <left style="thin">
        <color rgb="FFCCD8EA"/>
      </left>
      <right style="thin">
        <color rgb="FFE5EAF2"/>
      </right>
      <top style="thin">
        <color rgb="FFE5EAF2"/>
      </top>
      <bottom style="thin">
        <color rgb="FFE5EAF2"/>
      </bottom>
    </border>
    <border>
      <left style="thin">
        <color rgb="FFE5EAF2"/>
      </left>
      <right style="thin">
        <color rgb="FFE5EAF2"/>
      </right>
      <top style="thin">
        <color rgb="FFE5EAF2"/>
      </top>
      <bottom style="thin">
        <color rgb="FFE5EAF2"/>
      </bottom>
    </border>
    <border>
      <left style="thin">
        <color rgb="FFE5EAF2"/>
      </left>
      <right style="thin">
        <color rgb="FFCCD8EA"/>
      </right>
      <top style="thin">
        <color rgb="FFE5EAF2"/>
      </top>
      <bottom style="thin">
        <color rgb="FFE5EAF2"/>
      </bottom>
    </border>
    <border>
      <left style="thin">
        <color rgb="FFCCD8EA"/>
      </left>
      <right style="thin">
        <color rgb="FFE5EAF2"/>
      </right>
      <top style="thin">
        <color rgb="FFE5EAF2"/>
      </top>
      <bottom style="thin">
        <color rgb="FFCCD8EA"/>
      </bottom>
    </border>
    <border>
      <left style="thin">
        <color rgb="FFE5EAF2"/>
      </left>
      <right style="thin">
        <color rgb="FFE5EAF2"/>
      </right>
      <top style="thin">
        <color rgb="FFE5EAF2"/>
      </top>
      <bottom style="thin">
        <color rgb="FFCCD8EA"/>
      </bottom>
    </border>
    <border>
      <left style="thin">
        <color rgb="FFE5EAF2"/>
      </left>
      <right style="thin">
        <color rgb="FFCCD8EA"/>
      </right>
      <top style="thin">
        <color rgb="FFE5EAF2"/>
      </top>
      <bottom style="thin">
        <color rgb="FFCCD8EA"/>
      </bottom>
    </border>
    <border>
      <left style="thin">
        <color rgb="FFCCD8EA"/>
      </left>
      <top style="thin">
        <color rgb="FFCCD8EA"/>
      </top>
    </border>
    <border>
      <right style="thin">
        <color rgb="FFCCD8EA"/>
      </right>
      <top style="thin">
        <color rgb="FFCCD8EA"/>
      </top>
    </border>
    <border>
      <top style="thin">
        <color rgb="FFCCD8EA"/>
      </top>
    </border>
    <border>
      <left style="thin">
        <color rgb="FFCCD8EA"/>
      </left>
      <bottom style="thin">
        <color rgb="FFCCD8EA"/>
      </bottom>
    </border>
    <border>
      <right style="thin">
        <color rgb="FFCCD8EA"/>
      </right>
      <bottom style="thin">
        <color rgb="FFCCD8EA"/>
      </bottom>
    </border>
    <border>
      <bottom style="thin">
        <color rgb="FFCCD8EA"/>
      </bottom>
    </border>
    <border>
      <left style="thin">
        <color rgb="FFCCD8EA"/>
      </left>
      <top style="thin">
        <color rgb="FFCCD8EA"/>
      </top>
      <bottom style="thin">
        <color rgb="FFE5EAF2"/>
      </bottom>
    </border>
    <border>
      <top style="thin">
        <color rgb="FFCCD8EA"/>
      </top>
      <bottom style="thin">
        <color rgb="FFE5EAF2"/>
      </bottom>
    </border>
    <border>
      <right style="thin">
        <color rgb="FFCCD8EA"/>
      </right>
      <top style="thin">
        <color rgb="FFCCD8EA"/>
      </top>
      <bottom style="thin">
        <color rgb="FFE5EAF2"/>
      </bottom>
    </border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vertical="center"/>
    </xf>
    <xf borderId="2" fillId="2" fontId="1" numFmtId="0" xfId="0" applyAlignment="1" applyBorder="1" applyFill="1" applyFont="1">
      <alignment horizontal="center" readingOrder="0" vertical="center"/>
    </xf>
    <xf borderId="3" fillId="2" fontId="1" numFmtId="0" xfId="0" applyAlignment="1" applyBorder="1" applyFill="1" applyFont="1">
      <alignment horizontal="center" readingOrder="0" vertical="center"/>
    </xf>
    <xf borderId="4" fillId="0" fontId="2" numFmtId="0" xfId="0" applyAlignment="1" applyBorder="1" applyFont="1">
      <alignment horizontal="center" readingOrder="0" vertical="center"/>
    </xf>
    <xf borderId="5" fillId="0" fontId="3" numFmtId="164" xfId="0" applyAlignment="1" applyBorder="1" applyFont="1" applyNumberFormat="1">
      <alignment horizontal="center" readingOrder="0" vertical="center"/>
    </xf>
    <xf borderId="5" fillId="0" fontId="3" numFmtId="0" xfId="0" applyAlignment="1" applyBorder="1" applyFont="1">
      <alignment horizontal="center" readingOrder="0" vertical="center"/>
    </xf>
    <xf borderId="5" fillId="0" fontId="3" numFmtId="2" xfId="0" applyAlignment="1" applyBorder="1" applyFont="1" applyNumberFormat="1">
      <alignment horizontal="right" readingOrder="0" vertical="center"/>
    </xf>
    <xf borderId="5" fillId="0" fontId="3" numFmtId="165" xfId="0" applyAlignment="1" applyBorder="1" applyFont="1" applyNumberFormat="1">
      <alignment horizontal="right" readingOrder="0" vertical="center"/>
    </xf>
    <xf borderId="5" fillId="0" fontId="3" numFmtId="166" xfId="0" applyAlignment="1" applyBorder="1" applyFont="1" applyNumberFormat="1">
      <alignment horizontal="right" vertical="center"/>
    </xf>
    <xf borderId="5" fillId="0" fontId="2" numFmtId="167" xfId="0" applyAlignment="1" applyBorder="1" applyFont="1" applyNumberFormat="1">
      <alignment horizontal="right" vertical="center"/>
    </xf>
    <xf borderId="5" fillId="0" fontId="3" numFmtId="168" xfId="0" applyAlignment="1" applyBorder="1" applyFont="1" applyNumberFormat="1">
      <alignment horizontal="right" vertical="center"/>
    </xf>
    <xf borderId="5" fillId="0" fontId="2" numFmtId="0" xfId="0" applyAlignment="1" applyBorder="1" applyFont="1">
      <alignment horizontal="center" vertical="center"/>
    </xf>
    <xf borderId="5" fillId="0" fontId="3" numFmtId="0" xfId="0" applyAlignment="1" applyBorder="1" applyFont="1">
      <alignment horizontal="left" readingOrder="0" shrinkToFit="0" vertical="center" wrapText="1"/>
    </xf>
    <xf borderId="6" fillId="0" fontId="2" numFmtId="167" xfId="0" applyAlignment="1" applyBorder="1" applyFont="1" applyNumberFormat="1">
      <alignment horizontal="right" vertical="center"/>
    </xf>
    <xf borderId="7" fillId="0" fontId="2" numFmtId="0" xfId="0" applyAlignment="1" applyBorder="1" applyFont="1">
      <alignment horizontal="center" readingOrder="0" vertical="center"/>
    </xf>
    <xf borderId="8" fillId="0" fontId="3" numFmtId="164" xfId="0" applyAlignment="1" applyBorder="1" applyFont="1" applyNumberFormat="1">
      <alignment horizontal="center" readingOrder="0" vertical="center"/>
    </xf>
    <xf borderId="8" fillId="0" fontId="3" numFmtId="0" xfId="0" applyAlignment="1" applyBorder="1" applyFont="1">
      <alignment horizontal="center" readingOrder="0" vertical="center"/>
    </xf>
    <xf borderId="8" fillId="0" fontId="3" numFmtId="2" xfId="0" applyAlignment="1" applyBorder="1" applyFont="1" applyNumberFormat="1">
      <alignment horizontal="right" readingOrder="0" vertical="center"/>
    </xf>
    <xf borderId="8" fillId="0" fontId="3" numFmtId="165" xfId="0" applyAlignment="1" applyBorder="1" applyFont="1" applyNumberFormat="1">
      <alignment horizontal="right" readingOrder="0" vertical="center"/>
    </xf>
    <xf borderId="8" fillId="0" fontId="3" numFmtId="166" xfId="0" applyAlignment="1" applyBorder="1" applyFont="1" applyNumberFormat="1">
      <alignment horizontal="right" vertical="center"/>
    </xf>
    <xf borderId="8" fillId="0" fontId="2" numFmtId="167" xfId="0" applyAlignment="1" applyBorder="1" applyFont="1" applyNumberFormat="1">
      <alignment horizontal="right" vertical="center"/>
    </xf>
    <xf borderId="8" fillId="0" fontId="3" numFmtId="168" xfId="0" applyAlignment="1" applyBorder="1" applyFont="1" applyNumberFormat="1">
      <alignment horizontal="right" vertical="center"/>
    </xf>
    <xf borderId="8" fillId="0" fontId="2" numFmtId="0" xfId="0" applyAlignment="1" applyBorder="1" applyFont="1">
      <alignment horizontal="center" vertical="center"/>
    </xf>
    <xf borderId="8" fillId="0" fontId="3" numFmtId="0" xfId="0" applyAlignment="1" applyBorder="1" applyFont="1">
      <alignment horizontal="left" readingOrder="0" shrinkToFit="0" vertical="center" wrapText="1"/>
    </xf>
    <xf borderId="9" fillId="0" fontId="2" numFmtId="167" xfId="0" applyAlignment="1" applyBorder="1" applyFont="1" applyNumberFormat="1">
      <alignment horizontal="right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0" fillId="0" fontId="3" numFmtId="2" xfId="0" applyAlignment="1" applyFont="1" applyNumberFormat="1">
      <alignment horizontal="right" vertical="center"/>
    </xf>
    <xf borderId="0" fillId="0" fontId="3" numFmtId="165" xfId="0" applyAlignment="1" applyFont="1" applyNumberFormat="1">
      <alignment horizontal="right" vertical="center"/>
    </xf>
    <xf borderId="0" fillId="0" fontId="3" numFmtId="166" xfId="0" applyAlignment="1" applyFont="1" applyNumberFormat="1">
      <alignment horizontal="right" vertical="center"/>
    </xf>
    <xf borderId="0" fillId="0" fontId="2" numFmtId="167" xfId="0" applyAlignment="1" applyFont="1" applyNumberFormat="1">
      <alignment horizontal="right" vertical="center"/>
    </xf>
    <xf borderId="0" fillId="0" fontId="3" numFmtId="168" xfId="0" applyAlignment="1" applyFont="1" applyNumberFormat="1">
      <alignment horizontal="right" vertical="center"/>
    </xf>
    <xf borderId="0" fillId="0" fontId="3" numFmtId="0" xfId="0" applyAlignment="1" applyFont="1">
      <alignment horizontal="left" shrinkToFit="0" vertical="center" wrapText="1"/>
    </xf>
    <xf borderId="0" fillId="2" fontId="4" numFmtId="0" xfId="0" applyAlignment="1" applyFill="1" applyFont="1">
      <alignment horizontal="center" readingOrder="0" vertical="center"/>
    </xf>
    <xf borderId="0" fillId="3" fontId="5" numFmtId="0" xfId="0" applyAlignment="1" applyFill="1" applyFont="1">
      <alignment horizontal="center" readingOrder="0" vertical="center"/>
    </xf>
    <xf borderId="10" fillId="4" fontId="6" numFmtId="0" xfId="0" applyAlignment="1" applyBorder="1" applyFill="1" applyFont="1">
      <alignment horizontal="center" readingOrder="0" vertical="center"/>
    </xf>
    <xf borderId="11" fillId="0" fontId="7" numFmtId="0" xfId="0" applyBorder="1" applyFont="1"/>
    <xf borderId="12" fillId="0" fontId="7" numFmtId="0" xfId="0" applyBorder="1" applyFont="1"/>
    <xf borderId="13" fillId="5" fontId="8" numFmtId="167" xfId="0" applyAlignment="1" applyBorder="1" applyFill="1" applyFont="1" applyNumberFormat="1">
      <alignment horizontal="center" vertical="center"/>
    </xf>
    <xf borderId="14" fillId="0" fontId="7" numFmtId="0" xfId="0" applyBorder="1" applyFont="1"/>
    <xf borderId="13" fillId="5" fontId="8" numFmtId="169" xfId="0" applyAlignment="1" applyBorder="1" applyFill="1" applyFont="1" applyNumberFormat="1">
      <alignment horizontal="center" vertical="center"/>
    </xf>
    <xf borderId="13" fillId="5" fontId="8" numFmtId="2" xfId="0" applyAlignment="1" applyBorder="1" applyFill="1" applyFont="1" applyNumberFormat="1">
      <alignment horizontal="center" vertical="center"/>
    </xf>
    <xf borderId="13" fillId="5" fontId="8" numFmtId="3" xfId="0" applyAlignment="1" applyBorder="1" applyFill="1" applyFont="1" applyNumberFormat="1">
      <alignment horizontal="center" vertical="center"/>
    </xf>
    <xf borderId="13" fillId="5" fontId="8" numFmtId="168" xfId="0" applyAlignment="1" applyBorder="1" applyFill="1" applyFont="1" applyNumberFormat="1">
      <alignment horizontal="center" vertical="center"/>
    </xf>
    <xf borderId="15" fillId="0" fontId="7" numFmtId="0" xfId="0" applyBorder="1" applyFont="1"/>
    <xf borderId="16" fillId="3" fontId="1" numFmtId="0" xfId="0" applyAlignment="1" applyBorder="1" applyFill="1" applyFont="1">
      <alignment horizontal="center" readingOrder="0" vertical="center"/>
    </xf>
    <xf borderId="17" fillId="0" fontId="7" numFmtId="0" xfId="0" applyBorder="1" applyFont="1"/>
    <xf borderId="18" fillId="0" fontId="7" numFmtId="0" xfId="0" applyBorder="1" applyFont="1"/>
    <xf borderId="4" fillId="6" fontId="9" numFmtId="0" xfId="0" applyAlignment="1" applyBorder="1" applyFill="1" applyFont="1">
      <alignment horizontal="center" readingOrder="0" vertical="center"/>
    </xf>
    <xf borderId="5" fillId="6" fontId="9" numFmtId="0" xfId="0" applyAlignment="1" applyBorder="1" applyFill="1" applyFont="1">
      <alignment horizontal="center" readingOrder="0" vertical="center"/>
    </xf>
    <xf borderId="6" fillId="6" fontId="9" numFmtId="0" xfId="0" applyAlignment="1" applyBorder="1" applyFill="1" applyFont="1">
      <alignment horizontal="center" readingOrder="0" vertical="center"/>
    </xf>
    <xf borderId="5" fillId="0" fontId="3" numFmtId="3" xfId="0" applyAlignment="1" applyBorder="1" applyFont="1" applyNumberFormat="1">
      <alignment horizontal="center" vertical="center"/>
    </xf>
    <xf borderId="5" fillId="0" fontId="3" numFmtId="169" xfId="0" applyAlignment="1" applyBorder="1" applyFont="1" applyNumberFormat="1">
      <alignment horizontal="right" vertical="center"/>
    </xf>
    <xf borderId="4" fillId="0" fontId="2" numFmtId="0" xfId="0" applyAlignment="1" applyBorder="1" applyFont="1">
      <alignment horizontal="left" readingOrder="0" vertical="center"/>
    </xf>
    <xf borderId="7" fillId="0" fontId="2" numFmtId="0" xfId="0" applyAlignment="1" applyBorder="1" applyFont="1">
      <alignment horizontal="left" readingOrder="0" vertical="center"/>
    </xf>
    <xf borderId="8" fillId="0" fontId="3" numFmtId="3" xfId="0" applyAlignment="1" applyBorder="1" applyFont="1" applyNumberFormat="1">
      <alignment horizontal="center" vertical="center"/>
    </xf>
    <xf borderId="8" fillId="0" fontId="3" numFmtId="169" xfId="0" applyAlignment="1" applyBorder="1" applyFont="1" applyNumberFormat="1">
      <alignment horizontal="right" vertical="center"/>
    </xf>
  </cellXfs>
  <cellStyles count="1">
    <cellStyle xfId="0" name="Normal" builtinId="0"/>
  </cellStyles>
  <dxfs count="2">
    <dxf>
      <font>
        <b/>
        <color rgb="FF117233"/>
      </font>
      <fill>
        <patternFill patternType="solid">
          <fgColor rgb="FFE5F4EA"/>
          <bgColor rgb="FFE5F4EA"/>
        </patternFill>
      </fill>
      <border/>
    </dxf>
    <dxf>
      <font>
        <b/>
        <color rgb="FFC4211E"/>
      </font>
      <fill>
        <patternFill patternType="solid">
          <fgColor rgb="FFFCE8E5"/>
          <bgColor rgb="FFFCE8E5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Account Equity Curve (Cumulative P&amp;L)</a:t>
            </a:r>
          </a:p>
        </c:rich>
      </c:tx>
      <c:overlay val="0"/>
    </c:title>
    <c:plotArea>
      <c:layout/>
      <c:lineChart>
        <c:varyColors val="0"/>
        <c:ser>
          <c:idx val="0"/>
          <c:order val="0"/>
          <c:tx>
            <c:strRef>
              <c:f>'Trade Log'!$P$1</c:f>
            </c:strRef>
          </c:tx>
          <c:spPr>
            <a:ln cmpd="sng" w="28575">
              <a:solidFill>
                <a:srgbClr val="35608E"/>
              </a:solidFill>
              <a:prstDash val="solid"/>
            </a:ln>
          </c:spPr>
          <c:marker>
            <c:symbol val="none"/>
          </c:marker>
          <c:cat>
            <c:strRef>
              <c:f>'Trade Log'!$B$2:$B$13</c:f>
            </c:strRef>
          </c:cat>
          <c:val>
            <c:numRef>
              <c:f>'Trade Log'!$P$2:$P$13</c:f>
              <c:numCache/>
            </c:numRef>
          </c:val>
          <c:smooth val="0"/>
        </c:ser>
        <c:axId val="1018417908"/>
        <c:axId val="1474067887"/>
      </c:lineChart>
      <c:catAx>
        <c:axId val="10184179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Trade Date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474067887"/>
      </c:catAx>
      <c:valAx>
        <c:axId val="1474067887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Net Cumulative P&amp;L ($)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018417908"/>
      </c:valAx>
    </c:plotArea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Profitability by Currency Pair (Net P&amp;L $)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strRef>
              <c:f>Dashboard!$F$8</c:f>
            </c:strRef>
          </c:tx>
          <c:spPr>
            <a:solidFill>
              <a:srgbClr val="174875"/>
            </a:solidFill>
            <a:ln cmpd="sng">
              <a:noFill/>
            </a:ln>
          </c:spPr>
          <c:cat>
            <c:strRef>
              <c:f>Dashboard!$B$9:$B$15</c:f>
            </c:strRef>
          </c:cat>
          <c:val>
            <c:numRef>
              <c:f>Dashboard!$F$9:$F$15</c:f>
              <c:numCache/>
            </c:numRef>
          </c:val>
        </c:ser>
        <c:axId val="1172121694"/>
        <c:axId val="1848728658"/>
      </c:barChart>
      <c:catAx>
        <c:axId val="117212169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Currency Pair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848728658"/>
      </c:catAx>
      <c:valAx>
        <c:axId val="184872865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Net P&amp;L ($)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172121694"/>
      </c:valAx>
    </c:plotArea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16</xdr:row>
      <xdr:rowOff>95250</xdr:rowOff>
    </xdr:from>
    <xdr:ext cx="5143500" cy="3048000"/>
    <xdr:graphicFrame>
      <xdr:nvGraphicFramePr>
        <xdr:cNvPr id="1" name="Chart 1" title="Account Equity Curve (Cumulative P&amp;L)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7</xdr:col>
      <xdr:colOff>0</xdr:colOff>
      <xdr:row>16</xdr:row>
      <xdr:rowOff>95250</xdr:rowOff>
    </xdr:from>
    <xdr:ext cx="5143500" cy="3048000"/>
    <xdr:graphicFrame>
      <xdr:nvGraphicFramePr>
        <xdr:cNvPr id="2" name="Chart 2" title="Profitability by Currency Pair (Net P&amp;L $)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3.25"/>
    <col customWidth="1" min="2" max="2" width="15.75"/>
    <col customWidth="1" min="3" max="3" width="10.75"/>
    <col customWidth="1" min="4" max="5" width="13.25"/>
    <col customWidth="1" min="6" max="6" width="15.13"/>
    <col customWidth="1" min="7" max="7" width="4.5"/>
    <col customWidth="1" min="8" max="8" width="18.88"/>
    <col customWidth="1" min="9" max="9" width="10.13"/>
    <col customWidth="1" min="10" max="11" width="12.0"/>
    <col customWidth="1" min="12" max="12" width="15.13"/>
  </cols>
  <sheetData>
    <row r="2" ht="28.5" customHeight="1">
      <c r="B2" s="35" t="s">
        <v>54</v>
      </c>
    </row>
    <row r="3" ht="18.0" customHeight="1">
      <c r="B3" s="36" t="s">
        <v>55</v>
      </c>
    </row>
    <row r="4" ht="16.5" customHeight="1">
      <c r="B4" s="37" t="s">
        <v>56</v>
      </c>
      <c r="C4" s="38"/>
      <c r="D4" s="37" t="s">
        <v>57</v>
      </c>
      <c r="E4" s="38"/>
      <c r="F4" s="37" t="s">
        <v>58</v>
      </c>
      <c r="G4" s="38"/>
      <c r="H4" s="37" t="s">
        <v>59</v>
      </c>
      <c r="I4" s="38"/>
      <c r="J4" s="37" t="s">
        <v>60</v>
      </c>
      <c r="K4" s="39"/>
      <c r="L4" s="38"/>
    </row>
    <row r="5" ht="27.0" customHeight="1">
      <c r="B5" s="40">
        <f>SUM('Trade Log'!L2:L100)</f>
        <v>3992.24</v>
      </c>
      <c r="C5" s="41"/>
      <c r="D5" s="42">
        <f>IFERROR(COUNTIF('Trade Log'!N2:N100, "Win") / COUNTA('Trade Log'!A2:A100), 0)</f>
        <v>0.6666666667</v>
      </c>
      <c r="E5" s="41"/>
      <c r="F5" s="43">
        <f>IFERROR(SUMIF('Trade Log'!L2:L100, "&gt;0") / ABS(SUMIF('Trade Log'!L2:L100, "&lt;0")), 0)</f>
        <v>3.86118497</v>
      </c>
      <c r="G5" s="41"/>
      <c r="H5" s="44">
        <f>COUNTA('Trade Log'!A2:A100)</f>
        <v>12</v>
      </c>
      <c r="I5" s="41"/>
      <c r="J5" s="45">
        <f>IFERROR(AVERAGE('Trade Log'!M2:M100), 0)</f>
        <v>1.060833333</v>
      </c>
      <c r="K5" s="46"/>
      <c r="L5" s="41"/>
    </row>
    <row r="7" ht="21.0" customHeight="1">
      <c r="B7" s="47" t="s">
        <v>61</v>
      </c>
      <c r="C7" s="48"/>
      <c r="D7" s="48"/>
      <c r="E7" s="48"/>
      <c r="F7" s="49"/>
      <c r="H7" s="47" t="s">
        <v>62</v>
      </c>
      <c r="I7" s="48"/>
      <c r="J7" s="48"/>
      <c r="K7" s="48"/>
      <c r="L7" s="49"/>
    </row>
    <row r="8" ht="19.5" customHeight="1">
      <c r="B8" s="50" t="s">
        <v>63</v>
      </c>
      <c r="C8" s="51" t="s">
        <v>64</v>
      </c>
      <c r="D8" s="51" t="s">
        <v>65</v>
      </c>
      <c r="E8" s="51" t="s">
        <v>66</v>
      </c>
      <c r="F8" s="52" t="s">
        <v>11</v>
      </c>
      <c r="H8" s="50" t="s">
        <v>67</v>
      </c>
      <c r="I8" s="51" t="s">
        <v>64</v>
      </c>
      <c r="J8" s="51" t="s">
        <v>65</v>
      </c>
      <c r="K8" s="51" t="s">
        <v>68</v>
      </c>
      <c r="L8" s="52" t="s">
        <v>11</v>
      </c>
    </row>
    <row r="9">
      <c r="B9" s="4" t="s">
        <v>17</v>
      </c>
      <c r="C9" s="53">
        <f>COUNTIF('Trade Log'!$C$2:$C$100, B9)</f>
        <v>2</v>
      </c>
      <c r="D9" s="54">
        <f>IFERROR(COUNTIFS('Trade Log'!$C$2:$C$100, B9, 'Trade Log'!$N$2:$N$100, "Win") / C9, 0)</f>
        <v>1</v>
      </c>
      <c r="E9" s="9">
        <f>SUMIF('Trade Log'!$C$2:$C$100, B9, 'Trade Log'!$K$2:$K$100)</f>
        <v>135</v>
      </c>
      <c r="F9" s="14">
        <f>SUMIF('Trade Log'!$C$2:$C$100, B9, 'Trade Log'!$L$2:$L$100)</f>
        <v>1650</v>
      </c>
      <c r="H9" s="55" t="s">
        <v>19</v>
      </c>
      <c r="I9" s="53">
        <f>COUNTIF('Trade Log'!$E$2:$E$100, H9)</f>
        <v>3</v>
      </c>
      <c r="J9" s="54">
        <f>IFERROR(COUNTIFS('Trade Log'!$E$2:$E$100, H9, 'Trade Log'!$N$2:$N$100, "Win") / I9, 0)</f>
        <v>0.6666666667</v>
      </c>
      <c r="K9" s="11">
        <f>IFERROR(AVERAGEIF('Trade Log'!$E$2:$E$100, H9, 'Trade Log'!$M$2:$M$100), 0)</f>
        <v>1.323333333</v>
      </c>
      <c r="L9" s="14">
        <f>SUMIF('Trade Log'!$E$2:$E$100, H9, 'Trade Log'!$L$2:$L$100)</f>
        <v>847.34</v>
      </c>
    </row>
    <row r="10">
      <c r="B10" s="4" t="s">
        <v>22</v>
      </c>
      <c r="C10" s="53">
        <f>COUNTIF('Trade Log'!$C$2:$C$100, B10)</f>
        <v>2</v>
      </c>
      <c r="D10" s="54">
        <f>IFERROR(COUNTIFS('Trade Log'!$C$2:$C$100, B10, 'Trade Log'!$N$2:$N$100, "Win") / C10, 0)</f>
        <v>0.5</v>
      </c>
      <c r="E10" s="9">
        <f>SUMIF('Trade Log'!$C$2:$C$100, B10, 'Trade Log'!$K$2:$K$100)</f>
        <v>40</v>
      </c>
      <c r="F10" s="14">
        <f>SUMIF('Trade Log'!$C$2:$C$100, B10, 'Trade Log'!$L$2:$L$100)</f>
        <v>240</v>
      </c>
      <c r="H10" s="55" t="s">
        <v>24</v>
      </c>
      <c r="I10" s="53">
        <f>COUNTIF('Trade Log'!$E$2:$E$100, H10)</f>
        <v>3</v>
      </c>
      <c r="J10" s="54">
        <f>IFERROR(COUNTIFS('Trade Log'!$E$2:$E$100, H10, 'Trade Log'!$N$2:$N$100, "Win") / I10, 0)</f>
        <v>0.6666666667</v>
      </c>
      <c r="K10" s="11">
        <f>IFERROR(AVERAGEIF('Trade Log'!$E$2:$E$100, H10, 'Trade Log'!$M$2:$M$100), 0)</f>
        <v>1.113333333</v>
      </c>
      <c r="L10" s="14">
        <f>SUMIF('Trade Log'!$E$2:$E$100, H10, 'Trade Log'!$L$2:$L$100)</f>
        <v>1064.74</v>
      </c>
    </row>
    <row r="11">
      <c r="B11" s="4" t="s">
        <v>27</v>
      </c>
      <c r="C11" s="53">
        <f>COUNTIF('Trade Log'!$C$2:$C$100, B11)</f>
        <v>2</v>
      </c>
      <c r="D11" s="54">
        <f>IFERROR(COUNTIFS('Trade Log'!$C$2:$C$100, B11, 'Trade Log'!$N$2:$N$100, "Win") / C11, 0)</f>
        <v>0.5</v>
      </c>
      <c r="E11" s="9">
        <f>SUMIF('Trade Log'!$C$2:$C$100, B11, 'Trade Log'!$K$2:$K$100)</f>
        <v>100</v>
      </c>
      <c r="F11" s="14">
        <f>SUMIF('Trade Log'!$C$2:$C$100, B11, 'Trade Log'!$L$2:$L$100)</f>
        <v>629.43</v>
      </c>
      <c r="H11" s="55" t="s">
        <v>28</v>
      </c>
      <c r="I11" s="53">
        <f>COUNTIF('Trade Log'!$E$2:$E$100, H11)</f>
        <v>2</v>
      </c>
      <c r="J11" s="54">
        <f>IFERROR(COUNTIFS('Trade Log'!$E$2:$E$100, H11, 'Trade Log'!$N$2:$N$100, "Win") / I11, 0)</f>
        <v>0.5</v>
      </c>
      <c r="K11" s="11">
        <f>IFERROR(AVERAGEIF('Trade Log'!$E$2:$E$100, H11, 'Trade Log'!$M$2:$M$100), 0)</f>
        <v>0.25</v>
      </c>
      <c r="L11" s="14">
        <f>SUMIF('Trade Log'!$E$2:$E$100, H11, 'Trade Log'!$L$2:$L$100)</f>
        <v>404.69</v>
      </c>
    </row>
    <row r="12">
      <c r="B12" s="4" t="s">
        <v>31</v>
      </c>
      <c r="C12" s="53">
        <f>COUNTIF('Trade Log'!$C$2:$C$100, B12)</f>
        <v>2</v>
      </c>
      <c r="D12" s="54">
        <f>IFERROR(COUNTIFS('Trade Log'!$C$2:$C$100, B12, 'Trade Log'!$N$2:$N$100, "Win") / C12, 0)</f>
        <v>1</v>
      </c>
      <c r="E12" s="9">
        <f>SUMIF('Trade Log'!$C$2:$C$100, B12, 'Trade Log'!$K$2:$K$100)</f>
        <v>120</v>
      </c>
      <c r="F12" s="14">
        <f>SUMIF('Trade Log'!$C$2:$C$100, B12, 'Trade Log'!$L$2:$L$100)</f>
        <v>1320</v>
      </c>
      <c r="H12" s="55" t="s">
        <v>32</v>
      </c>
      <c r="I12" s="53">
        <f>COUNTIF('Trade Log'!$E$2:$E$100, H12)</f>
        <v>2</v>
      </c>
      <c r="J12" s="54">
        <f>IFERROR(COUNTIFS('Trade Log'!$E$2:$E$100, H12, 'Trade Log'!$N$2:$N$100, "Win") / I12, 0)</f>
        <v>1</v>
      </c>
      <c r="K12" s="11">
        <f>IFERROR(AVERAGEIF('Trade Log'!$E$2:$E$100, H12, 'Trade Log'!$M$2:$M$100), 0)</f>
        <v>2</v>
      </c>
      <c r="L12" s="14">
        <f>SUMIF('Trade Log'!$E$2:$E$100, H12, 'Trade Log'!$L$2:$L$100)</f>
        <v>1620</v>
      </c>
    </row>
    <row r="13">
      <c r="B13" s="4" t="s">
        <v>35</v>
      </c>
      <c r="C13" s="53">
        <f>COUNTIF('Trade Log'!$C$2:$C$100, B13)</f>
        <v>1</v>
      </c>
      <c r="D13" s="54">
        <f>IFERROR(COUNTIFS('Trade Log'!$C$2:$C$100, B13, 'Trade Log'!$N$2:$N$100, "Win") / C13, 0)</f>
        <v>1</v>
      </c>
      <c r="E13" s="9">
        <f>SUMIF('Trade Log'!$C$2:$C$100, B13, 'Trade Log'!$K$2:$K$100)</f>
        <v>140</v>
      </c>
      <c r="F13" s="14">
        <f>SUMIF('Trade Log'!$C$2:$C$100, B13, 'Trade Log'!$L$2:$L$100)</f>
        <v>497.34</v>
      </c>
      <c r="H13" s="55" t="s">
        <v>42</v>
      </c>
      <c r="I13" s="53">
        <f>COUNTIF('Trade Log'!$E$2:$E$100, H13)</f>
        <v>2</v>
      </c>
      <c r="J13" s="54">
        <f>IFERROR(COUNTIFS('Trade Log'!$E$2:$E$100, H13, 'Trade Log'!$N$2:$N$100, "Win") / I13, 0)</f>
        <v>0.5</v>
      </c>
      <c r="K13" s="11">
        <f>IFERROR(AVERAGEIF('Trade Log'!$E$2:$E$100, H13, 'Trade Log'!$M$2:$M$100), 0)</f>
        <v>0.46</v>
      </c>
      <c r="L13" s="14">
        <f>SUMIF('Trade Log'!$E$2:$E$100, H13, 'Trade Log'!$L$2:$L$100)</f>
        <v>55.47</v>
      </c>
    </row>
    <row r="14">
      <c r="B14" s="4" t="s">
        <v>41</v>
      </c>
      <c r="C14" s="53">
        <f>COUNTIF('Trade Log'!$C$2:$C$100, B14)</f>
        <v>1</v>
      </c>
      <c r="D14" s="54">
        <f>IFERROR(COUNTIFS('Trade Log'!$C$2:$C$100, B14, 'Trade Log'!$N$2:$N$100, "Win") / C14, 0)</f>
        <v>1</v>
      </c>
      <c r="E14" s="9">
        <f>SUMIF('Trade Log'!$C$2:$C$100, B14, 'Trade Log'!$K$2:$K$100)</f>
        <v>180</v>
      </c>
      <c r="F14" s="14">
        <f>SUMIF('Trade Log'!$C$2:$C$100, B14, 'Trade Log'!$L$2:$L$100)</f>
        <v>455.47</v>
      </c>
      <c r="H14" s="56" t="s">
        <v>69</v>
      </c>
      <c r="I14" s="57">
        <f>COUNTIF('Trade Log'!$E$2:$E$100, H14)</f>
        <v>0</v>
      </c>
      <c r="J14" s="58">
        <f>IFERROR(COUNTIFS('Trade Log'!$E$2:$E$100, H14, 'Trade Log'!$N$2:$N$100, "Win") / I14, 0)</f>
        <v>0</v>
      </c>
      <c r="K14" s="22">
        <f>IFERROR(AVERAGEIF('Trade Log'!$E$2:$E$100, H14, 'Trade Log'!$M$2:$M$100), 0)</f>
        <v>0</v>
      </c>
      <c r="L14" s="25">
        <f>SUMIF('Trade Log'!$E$2:$E$100, H14, 'Trade Log'!$L$2:$L$100)</f>
        <v>0</v>
      </c>
    </row>
    <row r="15">
      <c r="B15" s="15" t="s">
        <v>38</v>
      </c>
      <c r="C15" s="57">
        <f>COUNTIF('Trade Log'!$C$2:$C$100, B15)</f>
        <v>2</v>
      </c>
      <c r="D15" s="58">
        <f>IFERROR(COUNTIFS('Trade Log'!$C$2:$C$100, B15, 'Trade Log'!$N$2:$N$100, "Win") / C15, 0)</f>
        <v>0</v>
      </c>
      <c r="E15" s="20">
        <f>SUMIF('Trade Log'!$C$2:$C$100, B15, 'Trade Log'!$K$2:$K$100)</f>
        <v>-80</v>
      </c>
      <c r="F15" s="25">
        <f>SUMIF('Trade Log'!$C$2:$C$100, B15, 'Trade Log'!$L$2:$L$100)</f>
        <v>-800</v>
      </c>
    </row>
  </sheetData>
  <mergeCells count="14">
    <mergeCell ref="F4:G4"/>
    <mergeCell ref="H4:I4"/>
    <mergeCell ref="B7:F7"/>
    <mergeCell ref="H7:L7"/>
    <mergeCell ref="H5:I5"/>
    <mergeCell ref="J4:L4"/>
    <mergeCell ref="J5:L5"/>
    <mergeCell ref="B4:C4"/>
    <mergeCell ref="B5:C5"/>
    <mergeCell ref="D4:E4"/>
    <mergeCell ref="D5:E5"/>
    <mergeCell ref="F5:G5"/>
    <mergeCell ref="B2:L2"/>
    <mergeCell ref="B3:L3"/>
  </mergeCells>
  <conditionalFormatting sqref="F9:F15 L9:L14">
    <cfRule type="cellIs" dxfId="0" priority="1" stopIfTrue="1" operator="greaterThan">
      <formula>0</formula>
    </cfRule>
  </conditionalFormatting>
  <conditionalFormatting sqref="F9:F15 L9:L14">
    <cfRule type="cellIs" dxfId="1" priority="2" stopIfTrue="1" operator="lessThan">
      <formula>0</formula>
    </cfRule>
  </conditionalFormatting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1.38"/>
    <col customWidth="1" min="2" max="2" width="12.63"/>
    <col customWidth="1" min="3" max="3" width="14.5"/>
    <col customWidth="1" min="4" max="4" width="12.0"/>
    <col customWidth="1" min="5" max="5" width="18.25"/>
    <col customWidth="1" min="6" max="6" width="10.75"/>
    <col customWidth="1" min="7" max="10" width="12.63"/>
    <col customWidth="1" min="11" max="11" width="11.38"/>
    <col customWidth="1" min="12" max="12" width="13.88"/>
    <col customWidth="1" min="13" max="13" width="12.0"/>
    <col customWidth="1" min="14" max="14" width="13.25"/>
    <col customWidth="1" min="15" max="15" width="40.13"/>
    <col customWidth="1" min="16" max="16" width="16.38"/>
  </cols>
  <sheetData>
    <row r="1" ht="24.0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3" t="s">
        <v>15</v>
      </c>
    </row>
    <row r="2">
      <c r="A2" s="4" t="s">
        <v>16</v>
      </c>
      <c r="B2" s="5">
        <v>46235.0</v>
      </c>
      <c r="C2" s="6" t="s">
        <v>17</v>
      </c>
      <c r="D2" s="6" t="s">
        <v>18</v>
      </c>
      <c r="E2" s="6" t="s">
        <v>19</v>
      </c>
      <c r="F2" s="7">
        <v>1.0</v>
      </c>
      <c r="G2" s="8">
        <v>1.085</v>
      </c>
      <c r="H2" s="8">
        <v>1.0925</v>
      </c>
      <c r="I2" s="8">
        <v>1.082</v>
      </c>
      <c r="J2" s="8">
        <v>1.094</v>
      </c>
      <c r="K2" s="9">
        <f t="shared" ref="K2:K13" si="1">IF(OR(G2="", H2=""), "", ROUND(IF(D2="Long", H2 - G2, G2 - H2) * IF(ISNUMBER(SEARCH("JPY", C2)), 100, 10000), 1))</f>
        <v>75</v>
      </c>
      <c r="L2" s="10">
        <f t="shared" ref="L2:L13" si="2">IF(OR(K2="", F2=""), "", ROUND(IF(RIGHT(C2,3)="USD", K2 * F2 * 10, IF(RIGHT(C2,3)="JPY", K2 * F2 * (1000 / H2), K2 * F2 * 10)), 2))</f>
        <v>750</v>
      </c>
      <c r="M2" s="11">
        <f t="shared" ref="M2:M13" si="3">IF(OR(G2="", H2="", I2=""), "", IFERROR(ROUND(IF(D2="Long", (H2 - G2) / (G2 - I2), (G2 - H2) / (I2 - G2)), 2), ""))</f>
        <v>2.5</v>
      </c>
      <c r="N2" s="12" t="str">
        <f t="shared" ref="N2:N13" si="4">IF(L2="", "", IF(L2&gt;0, "Win", IF(L2&lt;0, "Loss", "Breakeven")))</f>
        <v>Win</v>
      </c>
      <c r="O2" s="13" t="s">
        <v>20</v>
      </c>
      <c r="P2" s="14">
        <f>IF(L2="","",ROUND(L2,2))</f>
        <v>750</v>
      </c>
    </row>
    <row r="3">
      <c r="A3" s="4" t="s">
        <v>21</v>
      </c>
      <c r="B3" s="5">
        <v>46237.0</v>
      </c>
      <c r="C3" s="6" t="s">
        <v>22</v>
      </c>
      <c r="D3" s="6" t="s">
        <v>23</v>
      </c>
      <c r="E3" s="6" t="s">
        <v>24</v>
      </c>
      <c r="F3" s="7">
        <v>0.8</v>
      </c>
      <c r="G3" s="8">
        <v>1.294</v>
      </c>
      <c r="H3" s="8">
        <v>1.286</v>
      </c>
      <c r="I3" s="8">
        <v>1.298</v>
      </c>
      <c r="J3" s="8">
        <v>1.282</v>
      </c>
      <c r="K3" s="9">
        <f t="shared" si="1"/>
        <v>80</v>
      </c>
      <c r="L3" s="10">
        <f t="shared" si="2"/>
        <v>640</v>
      </c>
      <c r="M3" s="11">
        <f t="shared" si="3"/>
        <v>2</v>
      </c>
      <c r="N3" s="12" t="str">
        <f t="shared" si="4"/>
        <v>Win</v>
      </c>
      <c r="O3" s="13" t="s">
        <v>25</v>
      </c>
      <c r="P3" s="14">
        <f t="shared" ref="P3:P13" si="5">IF(L3="","",ROUND(P2+L3,2))</f>
        <v>1390</v>
      </c>
    </row>
    <row r="4">
      <c r="A4" s="4" t="s">
        <v>26</v>
      </c>
      <c r="B4" s="5">
        <v>46239.0</v>
      </c>
      <c r="C4" s="6" t="s">
        <v>27</v>
      </c>
      <c r="D4" s="6" t="s">
        <v>18</v>
      </c>
      <c r="E4" s="6" t="s">
        <v>28</v>
      </c>
      <c r="F4" s="7">
        <v>0.5</v>
      </c>
      <c r="G4" s="8">
        <v>154.2</v>
      </c>
      <c r="H4" s="8">
        <v>153.6</v>
      </c>
      <c r="I4" s="8">
        <v>153.8</v>
      </c>
      <c r="J4" s="8">
        <v>155.4</v>
      </c>
      <c r="K4" s="9">
        <f t="shared" si="1"/>
        <v>-60</v>
      </c>
      <c r="L4" s="10">
        <f t="shared" si="2"/>
        <v>-195.31</v>
      </c>
      <c r="M4" s="11">
        <f t="shared" si="3"/>
        <v>-1.5</v>
      </c>
      <c r="N4" s="12" t="str">
        <f t="shared" si="4"/>
        <v>Loss</v>
      </c>
      <c r="O4" s="13" t="s">
        <v>29</v>
      </c>
      <c r="P4" s="14">
        <f t="shared" si="5"/>
        <v>1194.69</v>
      </c>
    </row>
    <row r="5">
      <c r="A5" s="4" t="s">
        <v>30</v>
      </c>
      <c r="B5" s="5">
        <v>46242.0</v>
      </c>
      <c r="C5" s="6" t="s">
        <v>31</v>
      </c>
      <c r="D5" s="6" t="s">
        <v>23</v>
      </c>
      <c r="E5" s="6" t="s">
        <v>32</v>
      </c>
      <c r="F5" s="7">
        <v>1.2</v>
      </c>
      <c r="G5" s="8">
        <v>0.658</v>
      </c>
      <c r="H5" s="8">
        <v>0.652</v>
      </c>
      <c r="I5" s="8">
        <v>0.661</v>
      </c>
      <c r="J5" s="8">
        <v>0.65</v>
      </c>
      <c r="K5" s="9">
        <f t="shared" si="1"/>
        <v>60</v>
      </c>
      <c r="L5" s="10">
        <f t="shared" si="2"/>
        <v>720</v>
      </c>
      <c r="M5" s="11">
        <f t="shared" si="3"/>
        <v>2</v>
      </c>
      <c r="N5" s="12" t="str">
        <f t="shared" si="4"/>
        <v>Win</v>
      </c>
      <c r="O5" s="13" t="s">
        <v>33</v>
      </c>
      <c r="P5" s="14">
        <f t="shared" si="5"/>
        <v>1914.69</v>
      </c>
    </row>
    <row r="6">
      <c r="A6" s="4" t="s">
        <v>34</v>
      </c>
      <c r="B6" s="5">
        <v>46245.0</v>
      </c>
      <c r="C6" s="6" t="s">
        <v>35</v>
      </c>
      <c r="D6" s="6" t="s">
        <v>18</v>
      </c>
      <c r="E6" s="6" t="s">
        <v>19</v>
      </c>
      <c r="F6" s="7">
        <v>0.6</v>
      </c>
      <c r="G6" s="8">
        <v>167.5</v>
      </c>
      <c r="H6" s="8">
        <v>168.9</v>
      </c>
      <c r="I6" s="8">
        <v>167.0</v>
      </c>
      <c r="J6" s="8">
        <v>169.0</v>
      </c>
      <c r="K6" s="9">
        <f t="shared" si="1"/>
        <v>140</v>
      </c>
      <c r="L6" s="10">
        <f t="shared" si="2"/>
        <v>497.34</v>
      </c>
      <c r="M6" s="11">
        <f t="shared" si="3"/>
        <v>2.8</v>
      </c>
      <c r="N6" s="12" t="str">
        <f t="shared" si="4"/>
        <v>Win</v>
      </c>
      <c r="O6" s="13" t="s">
        <v>36</v>
      </c>
      <c r="P6" s="14">
        <f t="shared" si="5"/>
        <v>2412.03</v>
      </c>
    </row>
    <row r="7">
      <c r="A7" s="4" t="s">
        <v>37</v>
      </c>
      <c r="B7" s="5">
        <v>46248.0</v>
      </c>
      <c r="C7" s="6" t="s">
        <v>38</v>
      </c>
      <c r="D7" s="6" t="s">
        <v>18</v>
      </c>
      <c r="E7" s="6" t="s">
        <v>24</v>
      </c>
      <c r="F7" s="7">
        <v>1.0</v>
      </c>
      <c r="G7" s="8">
        <v>1.362</v>
      </c>
      <c r="H7" s="8">
        <v>1.358</v>
      </c>
      <c r="I7" s="8">
        <v>1.359</v>
      </c>
      <c r="J7" s="8">
        <v>1.37</v>
      </c>
      <c r="K7" s="9">
        <f t="shared" si="1"/>
        <v>-40</v>
      </c>
      <c r="L7" s="10">
        <f t="shared" si="2"/>
        <v>-400</v>
      </c>
      <c r="M7" s="11">
        <f t="shared" si="3"/>
        <v>-1.33</v>
      </c>
      <c r="N7" s="12" t="str">
        <f t="shared" si="4"/>
        <v>Loss</v>
      </c>
      <c r="O7" s="13" t="s">
        <v>39</v>
      </c>
      <c r="P7" s="14">
        <f t="shared" si="5"/>
        <v>2012.03</v>
      </c>
    </row>
    <row r="8">
      <c r="A8" s="4" t="s">
        <v>40</v>
      </c>
      <c r="B8" s="5">
        <v>46251.0</v>
      </c>
      <c r="C8" s="6" t="s">
        <v>41</v>
      </c>
      <c r="D8" s="6" t="s">
        <v>23</v>
      </c>
      <c r="E8" s="6" t="s">
        <v>42</v>
      </c>
      <c r="F8" s="7">
        <v>0.5</v>
      </c>
      <c r="G8" s="8">
        <v>199.4</v>
      </c>
      <c r="H8" s="8">
        <v>197.6</v>
      </c>
      <c r="I8" s="8">
        <v>200.2</v>
      </c>
      <c r="J8" s="8">
        <v>196.5</v>
      </c>
      <c r="K8" s="9">
        <f t="shared" si="1"/>
        <v>180</v>
      </c>
      <c r="L8" s="10">
        <f t="shared" si="2"/>
        <v>455.47</v>
      </c>
      <c r="M8" s="11">
        <f t="shared" si="3"/>
        <v>2.25</v>
      </c>
      <c r="N8" s="12" t="str">
        <f t="shared" si="4"/>
        <v>Win</v>
      </c>
      <c r="O8" s="13" t="s">
        <v>43</v>
      </c>
      <c r="P8" s="14">
        <f t="shared" si="5"/>
        <v>2467.5</v>
      </c>
    </row>
    <row r="9">
      <c r="A9" s="4" t="s">
        <v>44</v>
      </c>
      <c r="B9" s="5">
        <v>46254.0</v>
      </c>
      <c r="C9" s="6" t="s">
        <v>17</v>
      </c>
      <c r="D9" s="6" t="s">
        <v>23</v>
      </c>
      <c r="E9" s="6" t="s">
        <v>32</v>
      </c>
      <c r="F9" s="7">
        <v>1.5</v>
      </c>
      <c r="G9" s="8">
        <v>1.096</v>
      </c>
      <c r="H9" s="8">
        <v>1.09</v>
      </c>
      <c r="I9" s="8">
        <v>1.099</v>
      </c>
      <c r="J9" s="8">
        <v>1.088</v>
      </c>
      <c r="K9" s="9">
        <f t="shared" si="1"/>
        <v>60</v>
      </c>
      <c r="L9" s="10">
        <f t="shared" si="2"/>
        <v>900</v>
      </c>
      <c r="M9" s="11">
        <f t="shared" si="3"/>
        <v>2</v>
      </c>
      <c r="N9" s="12" t="str">
        <f t="shared" si="4"/>
        <v>Win</v>
      </c>
      <c r="O9" s="13" t="s">
        <v>45</v>
      </c>
      <c r="P9" s="14">
        <f t="shared" si="5"/>
        <v>3367.5</v>
      </c>
    </row>
    <row r="10">
      <c r="A10" s="4" t="s">
        <v>46</v>
      </c>
      <c r="B10" s="5">
        <v>46258.0</v>
      </c>
      <c r="C10" s="6" t="s">
        <v>22</v>
      </c>
      <c r="D10" s="6" t="s">
        <v>18</v>
      </c>
      <c r="E10" s="6" t="s">
        <v>19</v>
      </c>
      <c r="F10" s="7">
        <v>1.0</v>
      </c>
      <c r="G10" s="8">
        <v>1.288</v>
      </c>
      <c r="H10" s="8">
        <v>1.284</v>
      </c>
      <c r="I10" s="8">
        <v>1.285</v>
      </c>
      <c r="J10" s="8">
        <v>1.296</v>
      </c>
      <c r="K10" s="9">
        <f t="shared" si="1"/>
        <v>-40</v>
      </c>
      <c r="L10" s="10">
        <f t="shared" si="2"/>
        <v>-400</v>
      </c>
      <c r="M10" s="11">
        <f t="shared" si="3"/>
        <v>-1.33</v>
      </c>
      <c r="N10" s="12" t="str">
        <f t="shared" si="4"/>
        <v>Loss</v>
      </c>
      <c r="O10" s="13" t="s">
        <v>47</v>
      </c>
      <c r="P10" s="14">
        <f t="shared" si="5"/>
        <v>2967.5</v>
      </c>
    </row>
    <row r="11">
      <c r="A11" s="4" t="s">
        <v>48</v>
      </c>
      <c r="B11" s="5">
        <v>46261.0</v>
      </c>
      <c r="C11" s="6" t="s">
        <v>27</v>
      </c>
      <c r="D11" s="6" t="s">
        <v>23</v>
      </c>
      <c r="E11" s="6" t="s">
        <v>24</v>
      </c>
      <c r="F11" s="7">
        <v>0.8</v>
      </c>
      <c r="G11" s="8">
        <v>156.8</v>
      </c>
      <c r="H11" s="8">
        <v>155.2</v>
      </c>
      <c r="I11" s="8">
        <v>157.4</v>
      </c>
      <c r="J11" s="8">
        <v>154.5</v>
      </c>
      <c r="K11" s="9">
        <f t="shared" si="1"/>
        <v>160</v>
      </c>
      <c r="L11" s="10">
        <f t="shared" si="2"/>
        <v>824.74</v>
      </c>
      <c r="M11" s="11">
        <f t="shared" si="3"/>
        <v>2.67</v>
      </c>
      <c r="N11" s="12" t="str">
        <f t="shared" si="4"/>
        <v>Win</v>
      </c>
      <c r="O11" s="13" t="s">
        <v>49</v>
      </c>
      <c r="P11" s="14">
        <f t="shared" si="5"/>
        <v>3792.24</v>
      </c>
    </row>
    <row r="12">
      <c r="A12" s="4" t="s">
        <v>50</v>
      </c>
      <c r="B12" s="5">
        <v>46263.0</v>
      </c>
      <c r="C12" s="6" t="s">
        <v>31</v>
      </c>
      <c r="D12" s="6" t="s">
        <v>18</v>
      </c>
      <c r="E12" s="6" t="s">
        <v>28</v>
      </c>
      <c r="F12" s="7">
        <v>1.0</v>
      </c>
      <c r="G12" s="8">
        <v>0.649</v>
      </c>
      <c r="H12" s="8">
        <v>0.655</v>
      </c>
      <c r="I12" s="8">
        <v>0.646</v>
      </c>
      <c r="J12" s="8">
        <v>0.657</v>
      </c>
      <c r="K12" s="9">
        <f t="shared" si="1"/>
        <v>60</v>
      </c>
      <c r="L12" s="10">
        <f t="shared" si="2"/>
        <v>600</v>
      </c>
      <c r="M12" s="11">
        <f t="shared" si="3"/>
        <v>2</v>
      </c>
      <c r="N12" s="12" t="str">
        <f t="shared" si="4"/>
        <v>Win</v>
      </c>
      <c r="O12" s="13" t="s">
        <v>51</v>
      </c>
      <c r="P12" s="14">
        <f t="shared" si="5"/>
        <v>4392.24</v>
      </c>
    </row>
    <row r="13">
      <c r="A13" s="15" t="s">
        <v>52</v>
      </c>
      <c r="B13" s="16">
        <v>46267.0</v>
      </c>
      <c r="C13" s="17" t="s">
        <v>38</v>
      </c>
      <c r="D13" s="17" t="s">
        <v>23</v>
      </c>
      <c r="E13" s="17" t="s">
        <v>42</v>
      </c>
      <c r="F13" s="18">
        <v>1.0</v>
      </c>
      <c r="G13" s="19">
        <v>1.378</v>
      </c>
      <c r="H13" s="19">
        <v>1.382</v>
      </c>
      <c r="I13" s="19">
        <v>1.381</v>
      </c>
      <c r="J13" s="19">
        <v>1.37</v>
      </c>
      <c r="K13" s="20">
        <f t="shared" si="1"/>
        <v>-40</v>
      </c>
      <c r="L13" s="21">
        <f t="shared" si="2"/>
        <v>-400</v>
      </c>
      <c r="M13" s="22">
        <f t="shared" si="3"/>
        <v>-1.33</v>
      </c>
      <c r="N13" s="23" t="str">
        <f t="shared" si="4"/>
        <v>Loss</v>
      </c>
      <c r="O13" s="24" t="s">
        <v>53</v>
      </c>
      <c r="P13" s="25">
        <f t="shared" si="5"/>
        <v>3992.24</v>
      </c>
    </row>
    <row r="14">
      <c r="A14" s="26"/>
      <c r="B14" s="27"/>
      <c r="C14" s="28"/>
      <c r="D14" s="28"/>
      <c r="E14" s="28"/>
      <c r="F14" s="29"/>
      <c r="G14" s="30"/>
      <c r="H14" s="30"/>
      <c r="I14" s="30"/>
      <c r="J14" s="30"/>
      <c r="K14" s="31"/>
      <c r="L14" s="32"/>
      <c r="M14" s="33"/>
      <c r="N14" s="26"/>
      <c r="O14" s="34"/>
      <c r="P14" s="32"/>
    </row>
    <row r="15">
      <c r="A15" s="26"/>
      <c r="B15" s="27"/>
      <c r="C15" s="28"/>
      <c r="D15" s="28"/>
      <c r="E15" s="28"/>
      <c r="F15" s="29"/>
      <c r="G15" s="30"/>
      <c r="H15" s="30"/>
      <c r="I15" s="30"/>
      <c r="J15" s="30"/>
      <c r="K15" s="31"/>
      <c r="L15" s="32"/>
      <c r="M15" s="33"/>
      <c r="N15" s="26"/>
      <c r="O15" s="34"/>
      <c r="P15" s="32"/>
    </row>
    <row r="16">
      <c r="A16" s="26"/>
      <c r="B16" s="27"/>
      <c r="C16" s="28"/>
      <c r="D16" s="28"/>
      <c r="E16" s="28"/>
      <c r="F16" s="29"/>
      <c r="G16" s="30"/>
      <c r="H16" s="30"/>
      <c r="I16" s="30"/>
      <c r="J16" s="30"/>
      <c r="K16" s="31"/>
      <c r="L16" s="32"/>
      <c r="M16" s="33"/>
      <c r="N16" s="26"/>
      <c r="O16" s="34"/>
      <c r="P16" s="32"/>
    </row>
    <row r="17">
      <c r="A17" s="26"/>
      <c r="B17" s="27"/>
      <c r="C17" s="28"/>
      <c r="D17" s="28"/>
      <c r="E17" s="28"/>
      <c r="F17" s="29"/>
      <c r="G17" s="30"/>
      <c r="H17" s="30"/>
      <c r="I17" s="30"/>
      <c r="J17" s="30"/>
      <c r="K17" s="31"/>
      <c r="L17" s="32"/>
      <c r="M17" s="33"/>
      <c r="N17" s="26"/>
      <c r="O17" s="34"/>
      <c r="P17" s="32"/>
    </row>
    <row r="18">
      <c r="A18" s="26"/>
      <c r="B18" s="27"/>
      <c r="C18" s="28"/>
      <c r="D18" s="28"/>
      <c r="E18" s="28"/>
      <c r="F18" s="29"/>
      <c r="G18" s="30"/>
      <c r="H18" s="30"/>
      <c r="I18" s="30"/>
      <c r="J18" s="30"/>
      <c r="K18" s="31"/>
      <c r="L18" s="32"/>
      <c r="M18" s="33"/>
      <c r="N18" s="26"/>
      <c r="O18" s="34"/>
      <c r="P18" s="32"/>
    </row>
    <row r="19">
      <c r="A19" s="26"/>
      <c r="B19" s="27"/>
      <c r="C19" s="28"/>
      <c r="D19" s="28"/>
      <c r="E19" s="28"/>
      <c r="F19" s="29"/>
      <c r="G19" s="30"/>
      <c r="H19" s="30"/>
      <c r="I19" s="30"/>
      <c r="J19" s="30"/>
      <c r="K19" s="31"/>
      <c r="L19" s="32"/>
      <c r="M19" s="33"/>
      <c r="N19" s="26"/>
      <c r="O19" s="34"/>
      <c r="P19" s="32"/>
    </row>
    <row r="20">
      <c r="A20" s="26"/>
      <c r="B20" s="27"/>
      <c r="C20" s="28"/>
      <c r="D20" s="28"/>
      <c r="E20" s="28"/>
      <c r="F20" s="29"/>
      <c r="G20" s="30"/>
      <c r="H20" s="30"/>
      <c r="I20" s="30"/>
      <c r="J20" s="30"/>
      <c r="K20" s="31"/>
      <c r="L20" s="32"/>
      <c r="M20" s="33"/>
      <c r="N20" s="26"/>
      <c r="O20" s="34"/>
      <c r="P20" s="32"/>
    </row>
    <row r="21">
      <c r="A21" s="26"/>
      <c r="B21" s="27"/>
      <c r="C21" s="28"/>
      <c r="D21" s="28"/>
      <c r="E21" s="28"/>
      <c r="F21" s="29"/>
      <c r="G21" s="30"/>
      <c r="H21" s="30"/>
      <c r="I21" s="30"/>
      <c r="J21" s="30"/>
      <c r="K21" s="31"/>
      <c r="L21" s="32"/>
      <c r="M21" s="33"/>
      <c r="N21" s="26"/>
      <c r="O21" s="34"/>
      <c r="P21" s="32"/>
    </row>
    <row r="22">
      <c r="A22" s="26"/>
      <c r="B22" s="27"/>
      <c r="C22" s="28"/>
      <c r="D22" s="28"/>
      <c r="E22" s="28"/>
      <c r="F22" s="29"/>
      <c r="G22" s="30"/>
      <c r="H22" s="30"/>
      <c r="I22" s="30"/>
      <c r="J22" s="30"/>
      <c r="K22" s="31"/>
      <c r="L22" s="32"/>
      <c r="M22" s="33"/>
      <c r="N22" s="26"/>
      <c r="O22" s="34"/>
      <c r="P22" s="32"/>
    </row>
    <row r="23">
      <c r="A23" s="26"/>
      <c r="B23" s="27"/>
      <c r="C23" s="28"/>
      <c r="D23" s="28"/>
      <c r="E23" s="28"/>
      <c r="F23" s="29"/>
      <c r="G23" s="30"/>
      <c r="H23" s="30"/>
      <c r="I23" s="30"/>
      <c r="J23" s="30"/>
      <c r="K23" s="31"/>
      <c r="L23" s="32"/>
      <c r="M23" s="33"/>
      <c r="N23" s="26"/>
      <c r="O23" s="34"/>
      <c r="P23" s="32"/>
    </row>
    <row r="24">
      <c r="A24" s="26"/>
      <c r="B24" s="27"/>
      <c r="C24" s="28"/>
      <c r="D24" s="28"/>
      <c r="E24" s="28"/>
      <c r="F24" s="29"/>
      <c r="G24" s="30"/>
      <c r="H24" s="30"/>
      <c r="I24" s="30"/>
      <c r="J24" s="30"/>
      <c r="K24" s="31"/>
      <c r="L24" s="32"/>
      <c r="M24" s="33"/>
      <c r="N24" s="26"/>
      <c r="O24" s="34"/>
      <c r="P24" s="32"/>
    </row>
    <row r="25">
      <c r="A25" s="26"/>
      <c r="B25" s="27"/>
      <c r="C25" s="28"/>
      <c r="D25" s="28"/>
      <c r="E25" s="28"/>
      <c r="F25" s="29"/>
      <c r="G25" s="30"/>
      <c r="H25" s="30"/>
      <c r="I25" s="30"/>
      <c r="J25" s="30"/>
      <c r="K25" s="31"/>
      <c r="L25" s="32"/>
      <c r="M25" s="33"/>
      <c r="N25" s="26"/>
      <c r="O25" s="34"/>
      <c r="P25" s="32"/>
    </row>
    <row r="26">
      <c r="A26" s="26"/>
      <c r="B26" s="27"/>
      <c r="C26" s="28"/>
      <c r="D26" s="28"/>
      <c r="E26" s="28"/>
      <c r="F26" s="29"/>
      <c r="G26" s="30"/>
      <c r="H26" s="30"/>
      <c r="I26" s="30"/>
      <c r="J26" s="30"/>
      <c r="K26" s="31"/>
      <c r="L26" s="32"/>
      <c r="M26" s="33"/>
      <c r="N26" s="26"/>
      <c r="O26" s="34"/>
      <c r="P26" s="32"/>
    </row>
    <row r="27">
      <c r="A27" s="26"/>
      <c r="B27" s="27"/>
      <c r="C27" s="28"/>
      <c r="D27" s="28"/>
      <c r="E27" s="28"/>
      <c r="F27" s="29"/>
      <c r="G27" s="30"/>
      <c r="H27" s="30"/>
      <c r="I27" s="30"/>
      <c r="J27" s="30"/>
      <c r="K27" s="31"/>
      <c r="L27" s="32"/>
      <c r="M27" s="33"/>
      <c r="N27" s="26"/>
      <c r="O27" s="34"/>
      <c r="P27" s="32"/>
    </row>
    <row r="28">
      <c r="A28" s="26"/>
      <c r="B28" s="27"/>
      <c r="C28" s="28"/>
      <c r="D28" s="28"/>
      <c r="E28" s="28"/>
      <c r="F28" s="29"/>
      <c r="G28" s="30"/>
      <c r="H28" s="30"/>
      <c r="I28" s="30"/>
      <c r="J28" s="30"/>
      <c r="K28" s="31"/>
      <c r="L28" s="32"/>
      <c r="M28" s="33"/>
      <c r="N28" s="26"/>
      <c r="O28" s="34"/>
      <c r="P28" s="32"/>
    </row>
    <row r="29">
      <c r="A29" s="26"/>
      <c r="B29" s="27"/>
      <c r="C29" s="28"/>
      <c r="D29" s="28"/>
      <c r="E29" s="28"/>
      <c r="F29" s="29"/>
      <c r="G29" s="30"/>
      <c r="H29" s="30"/>
      <c r="I29" s="30"/>
      <c r="J29" s="30"/>
      <c r="K29" s="31"/>
      <c r="L29" s="32"/>
      <c r="M29" s="33"/>
      <c r="N29" s="26"/>
      <c r="O29" s="34"/>
      <c r="P29" s="32"/>
    </row>
    <row r="30">
      <c r="A30" s="26"/>
      <c r="B30" s="27"/>
      <c r="C30" s="28"/>
      <c r="D30" s="28"/>
      <c r="E30" s="28"/>
      <c r="F30" s="29"/>
      <c r="G30" s="30"/>
      <c r="H30" s="30"/>
      <c r="I30" s="30"/>
      <c r="J30" s="30"/>
      <c r="K30" s="31"/>
      <c r="L30" s="32"/>
      <c r="M30" s="33"/>
      <c r="N30" s="26"/>
      <c r="O30" s="34"/>
      <c r="P30" s="32"/>
    </row>
    <row r="31">
      <c r="A31" s="26"/>
      <c r="B31" s="27"/>
      <c r="C31" s="28"/>
      <c r="D31" s="28"/>
      <c r="E31" s="28"/>
      <c r="F31" s="29"/>
      <c r="G31" s="30"/>
      <c r="H31" s="30"/>
      <c r="I31" s="30"/>
      <c r="J31" s="30"/>
      <c r="K31" s="31"/>
      <c r="L31" s="32"/>
      <c r="M31" s="33"/>
      <c r="N31" s="26"/>
      <c r="O31" s="34"/>
      <c r="P31" s="32"/>
    </row>
    <row r="32">
      <c r="A32" s="26"/>
      <c r="B32" s="27"/>
      <c r="C32" s="28"/>
      <c r="D32" s="28"/>
      <c r="E32" s="28"/>
      <c r="F32" s="29"/>
      <c r="G32" s="30"/>
      <c r="H32" s="30"/>
      <c r="I32" s="30"/>
      <c r="J32" s="30"/>
      <c r="K32" s="31"/>
      <c r="L32" s="32"/>
      <c r="M32" s="33"/>
      <c r="N32" s="26"/>
      <c r="O32" s="34"/>
      <c r="P32" s="32"/>
    </row>
    <row r="33">
      <c r="A33" s="26"/>
      <c r="B33" s="27"/>
      <c r="C33" s="28"/>
      <c r="D33" s="28"/>
      <c r="E33" s="28"/>
      <c r="F33" s="29"/>
      <c r="G33" s="30"/>
      <c r="H33" s="30"/>
      <c r="I33" s="30"/>
      <c r="J33" s="30"/>
      <c r="K33" s="31"/>
      <c r="L33" s="32"/>
      <c r="M33" s="33"/>
      <c r="N33" s="26"/>
      <c r="O33" s="34"/>
      <c r="P33" s="32"/>
    </row>
    <row r="34">
      <c r="A34" s="26"/>
      <c r="B34" s="27"/>
      <c r="C34" s="28"/>
      <c r="D34" s="28"/>
      <c r="E34" s="28"/>
      <c r="F34" s="29"/>
      <c r="G34" s="30"/>
      <c r="H34" s="30"/>
      <c r="I34" s="30"/>
      <c r="J34" s="30"/>
      <c r="K34" s="31"/>
      <c r="L34" s="32"/>
      <c r="M34" s="33"/>
      <c r="N34" s="26"/>
      <c r="O34" s="34"/>
      <c r="P34" s="32"/>
    </row>
    <row r="35">
      <c r="A35" s="26"/>
      <c r="B35" s="27"/>
      <c r="C35" s="28"/>
      <c r="D35" s="28"/>
      <c r="E35" s="28"/>
      <c r="F35" s="29"/>
      <c r="G35" s="30"/>
      <c r="H35" s="30"/>
      <c r="I35" s="30"/>
      <c r="J35" s="30"/>
      <c r="K35" s="31"/>
      <c r="L35" s="32"/>
      <c r="M35" s="33"/>
      <c r="N35" s="26"/>
      <c r="O35" s="34"/>
      <c r="P35" s="32"/>
    </row>
    <row r="36">
      <c r="A36" s="26"/>
      <c r="B36" s="27"/>
      <c r="C36" s="28"/>
      <c r="D36" s="28"/>
      <c r="E36" s="28"/>
      <c r="F36" s="29"/>
      <c r="G36" s="30"/>
      <c r="H36" s="30"/>
      <c r="I36" s="30"/>
      <c r="J36" s="30"/>
      <c r="K36" s="31"/>
      <c r="L36" s="32"/>
      <c r="M36" s="33"/>
      <c r="N36" s="26"/>
      <c r="O36" s="34"/>
      <c r="P36" s="32"/>
    </row>
    <row r="37">
      <c r="A37" s="26"/>
      <c r="B37" s="27"/>
      <c r="C37" s="28"/>
      <c r="D37" s="28"/>
      <c r="E37" s="28"/>
      <c r="F37" s="29"/>
      <c r="G37" s="30"/>
      <c r="H37" s="30"/>
      <c r="I37" s="30"/>
      <c r="J37" s="30"/>
      <c r="K37" s="31"/>
      <c r="L37" s="32"/>
      <c r="M37" s="33"/>
      <c r="N37" s="26"/>
      <c r="O37" s="34"/>
      <c r="P37" s="32"/>
    </row>
    <row r="38">
      <c r="A38" s="26"/>
      <c r="B38" s="27"/>
      <c r="C38" s="28"/>
      <c r="D38" s="28"/>
      <c r="E38" s="28"/>
      <c r="F38" s="29"/>
      <c r="G38" s="30"/>
      <c r="H38" s="30"/>
      <c r="I38" s="30"/>
      <c r="J38" s="30"/>
      <c r="K38" s="31"/>
      <c r="L38" s="32"/>
      <c r="M38" s="33"/>
      <c r="N38" s="26"/>
      <c r="O38" s="34"/>
      <c r="P38" s="32"/>
    </row>
    <row r="39">
      <c r="A39" s="26"/>
      <c r="B39" s="27"/>
      <c r="C39" s="28"/>
      <c r="D39" s="28"/>
      <c r="E39" s="28"/>
      <c r="F39" s="29"/>
      <c r="G39" s="30"/>
      <c r="H39" s="30"/>
      <c r="I39" s="30"/>
      <c r="J39" s="30"/>
      <c r="K39" s="31"/>
      <c r="L39" s="32"/>
      <c r="M39" s="33"/>
      <c r="N39" s="26"/>
      <c r="O39" s="34"/>
      <c r="P39" s="32"/>
    </row>
    <row r="40">
      <c r="A40" s="26"/>
      <c r="B40" s="27"/>
      <c r="C40" s="28"/>
      <c r="D40" s="28"/>
      <c r="E40" s="28"/>
      <c r="F40" s="29"/>
      <c r="G40" s="30"/>
      <c r="H40" s="30"/>
      <c r="I40" s="30"/>
      <c r="J40" s="30"/>
      <c r="K40" s="31"/>
      <c r="L40" s="32"/>
      <c r="M40" s="33"/>
      <c r="N40" s="26"/>
      <c r="O40" s="34"/>
      <c r="P40" s="32"/>
    </row>
    <row r="41">
      <c r="A41" s="26"/>
      <c r="B41" s="27"/>
      <c r="C41" s="28"/>
      <c r="D41" s="28"/>
      <c r="E41" s="28"/>
      <c r="F41" s="29"/>
      <c r="G41" s="30"/>
      <c r="H41" s="30"/>
      <c r="I41" s="30"/>
      <c r="J41" s="30"/>
      <c r="K41" s="31"/>
      <c r="L41" s="32"/>
      <c r="M41" s="33"/>
      <c r="N41" s="26"/>
      <c r="O41" s="34"/>
      <c r="P41" s="32"/>
    </row>
    <row r="42">
      <c r="A42" s="26"/>
      <c r="B42" s="27"/>
      <c r="C42" s="28"/>
      <c r="D42" s="28"/>
      <c r="E42" s="28"/>
      <c r="F42" s="29"/>
      <c r="G42" s="30"/>
      <c r="H42" s="30"/>
      <c r="I42" s="30"/>
      <c r="J42" s="30"/>
      <c r="K42" s="31"/>
      <c r="L42" s="32"/>
      <c r="M42" s="33"/>
      <c r="N42" s="26"/>
      <c r="O42" s="34"/>
      <c r="P42" s="32"/>
    </row>
    <row r="43">
      <c r="A43" s="26"/>
      <c r="B43" s="27"/>
      <c r="C43" s="28"/>
      <c r="D43" s="28"/>
      <c r="E43" s="28"/>
      <c r="F43" s="29"/>
      <c r="G43" s="30"/>
      <c r="H43" s="30"/>
      <c r="I43" s="30"/>
      <c r="J43" s="30"/>
      <c r="K43" s="31"/>
      <c r="L43" s="32"/>
      <c r="M43" s="33"/>
      <c r="N43" s="26"/>
      <c r="O43" s="34"/>
      <c r="P43" s="32"/>
    </row>
    <row r="44">
      <c r="A44" s="26"/>
      <c r="B44" s="27"/>
      <c r="C44" s="28"/>
      <c r="D44" s="28"/>
      <c r="E44" s="28"/>
      <c r="F44" s="29"/>
      <c r="G44" s="30"/>
      <c r="H44" s="30"/>
      <c r="I44" s="30"/>
      <c r="J44" s="30"/>
      <c r="K44" s="31"/>
      <c r="L44" s="32"/>
      <c r="M44" s="33"/>
      <c r="N44" s="26"/>
      <c r="O44" s="34"/>
      <c r="P44" s="32"/>
    </row>
    <row r="45">
      <c r="A45" s="26"/>
      <c r="B45" s="27"/>
      <c r="C45" s="28"/>
      <c r="D45" s="28"/>
      <c r="E45" s="28"/>
      <c r="F45" s="29"/>
      <c r="G45" s="30"/>
      <c r="H45" s="30"/>
      <c r="I45" s="30"/>
      <c r="J45" s="30"/>
      <c r="K45" s="31"/>
      <c r="L45" s="32"/>
      <c r="M45" s="33"/>
      <c r="N45" s="26"/>
      <c r="O45" s="34"/>
      <c r="P45" s="32"/>
    </row>
    <row r="46">
      <c r="A46" s="26"/>
      <c r="B46" s="27"/>
      <c r="C46" s="28"/>
      <c r="D46" s="28"/>
      <c r="E46" s="28"/>
      <c r="F46" s="29"/>
      <c r="G46" s="30"/>
      <c r="H46" s="30"/>
      <c r="I46" s="30"/>
      <c r="J46" s="30"/>
      <c r="K46" s="31"/>
      <c r="L46" s="32"/>
      <c r="M46" s="33"/>
      <c r="N46" s="26"/>
      <c r="O46" s="34"/>
      <c r="P46" s="32"/>
    </row>
    <row r="47">
      <c r="A47" s="26"/>
      <c r="B47" s="27"/>
      <c r="C47" s="28"/>
      <c r="D47" s="28"/>
      <c r="E47" s="28"/>
      <c r="F47" s="29"/>
      <c r="G47" s="30"/>
      <c r="H47" s="30"/>
      <c r="I47" s="30"/>
      <c r="J47" s="30"/>
      <c r="K47" s="31"/>
      <c r="L47" s="32"/>
      <c r="M47" s="33"/>
      <c r="N47" s="26"/>
      <c r="O47" s="34"/>
      <c r="P47" s="32"/>
    </row>
    <row r="48">
      <c r="A48" s="26"/>
      <c r="B48" s="27"/>
      <c r="C48" s="28"/>
      <c r="D48" s="28"/>
      <c r="E48" s="28"/>
      <c r="F48" s="29"/>
      <c r="G48" s="30"/>
      <c r="H48" s="30"/>
      <c r="I48" s="30"/>
      <c r="J48" s="30"/>
      <c r="K48" s="31"/>
      <c r="L48" s="32"/>
      <c r="M48" s="33"/>
      <c r="N48" s="26"/>
      <c r="O48" s="34"/>
      <c r="P48" s="32"/>
    </row>
    <row r="49">
      <c r="A49" s="26"/>
      <c r="B49" s="27"/>
      <c r="C49" s="28"/>
      <c r="D49" s="28"/>
      <c r="E49" s="28"/>
      <c r="F49" s="29"/>
      <c r="G49" s="30"/>
      <c r="H49" s="30"/>
      <c r="I49" s="30"/>
      <c r="J49" s="30"/>
      <c r="K49" s="31"/>
      <c r="L49" s="32"/>
      <c r="M49" s="33"/>
      <c r="N49" s="26"/>
      <c r="O49" s="34"/>
      <c r="P49" s="32"/>
    </row>
    <row r="50">
      <c r="A50" s="26"/>
      <c r="B50" s="27"/>
      <c r="C50" s="28"/>
      <c r="D50" s="28"/>
      <c r="E50" s="28"/>
      <c r="F50" s="29"/>
      <c r="G50" s="30"/>
      <c r="H50" s="30"/>
      <c r="I50" s="30"/>
      <c r="J50" s="30"/>
      <c r="K50" s="31"/>
      <c r="L50" s="32"/>
      <c r="M50" s="33"/>
      <c r="N50" s="26"/>
      <c r="O50" s="34"/>
      <c r="P50" s="32"/>
    </row>
    <row r="51">
      <c r="A51" s="26"/>
      <c r="B51" s="27"/>
      <c r="C51" s="28"/>
      <c r="D51" s="28"/>
      <c r="E51" s="28"/>
      <c r="F51" s="29"/>
      <c r="G51" s="30"/>
      <c r="H51" s="30"/>
      <c r="I51" s="30"/>
      <c r="J51" s="30"/>
      <c r="K51" s="31"/>
      <c r="L51" s="32"/>
      <c r="M51" s="33"/>
      <c r="N51" s="26"/>
      <c r="O51" s="34"/>
      <c r="P51" s="32"/>
    </row>
    <row r="52">
      <c r="A52" s="26"/>
      <c r="B52" s="27"/>
      <c r="C52" s="28"/>
      <c r="D52" s="28"/>
      <c r="E52" s="28"/>
      <c r="F52" s="29"/>
      <c r="G52" s="30"/>
      <c r="H52" s="30"/>
      <c r="I52" s="30"/>
      <c r="J52" s="30"/>
      <c r="K52" s="31"/>
      <c r="L52" s="32"/>
      <c r="M52" s="33"/>
      <c r="N52" s="26"/>
      <c r="O52" s="34"/>
      <c r="P52" s="32"/>
    </row>
    <row r="53">
      <c r="A53" s="26"/>
      <c r="B53" s="27"/>
      <c r="C53" s="28"/>
      <c r="D53" s="28"/>
      <c r="E53" s="28"/>
      <c r="F53" s="29"/>
      <c r="G53" s="30"/>
      <c r="H53" s="30"/>
      <c r="I53" s="30"/>
      <c r="J53" s="30"/>
      <c r="K53" s="31"/>
      <c r="L53" s="32"/>
      <c r="M53" s="33"/>
      <c r="N53" s="26"/>
      <c r="O53" s="34"/>
      <c r="P53" s="32"/>
    </row>
    <row r="54">
      <c r="A54" s="26"/>
      <c r="B54" s="27"/>
      <c r="C54" s="28"/>
      <c r="D54" s="28"/>
      <c r="E54" s="28"/>
      <c r="F54" s="29"/>
      <c r="G54" s="30"/>
      <c r="H54" s="30"/>
      <c r="I54" s="30"/>
      <c r="J54" s="30"/>
      <c r="K54" s="31"/>
      <c r="L54" s="32"/>
      <c r="M54" s="33"/>
      <c r="N54" s="26"/>
      <c r="O54" s="34"/>
      <c r="P54" s="32"/>
    </row>
    <row r="55">
      <c r="A55" s="26"/>
      <c r="B55" s="27"/>
      <c r="C55" s="28"/>
      <c r="D55" s="28"/>
      <c r="E55" s="28"/>
      <c r="F55" s="29"/>
      <c r="G55" s="30"/>
      <c r="H55" s="30"/>
      <c r="I55" s="30"/>
      <c r="J55" s="30"/>
      <c r="K55" s="31"/>
      <c r="L55" s="32"/>
      <c r="M55" s="33"/>
      <c r="N55" s="26"/>
      <c r="O55" s="34"/>
      <c r="P55" s="32"/>
    </row>
    <row r="56">
      <c r="A56" s="26"/>
      <c r="B56" s="27"/>
      <c r="C56" s="28"/>
      <c r="D56" s="28"/>
      <c r="E56" s="28"/>
      <c r="F56" s="29"/>
      <c r="G56" s="30"/>
      <c r="H56" s="30"/>
      <c r="I56" s="30"/>
      <c r="J56" s="30"/>
      <c r="K56" s="31"/>
      <c r="L56" s="32"/>
      <c r="M56" s="33"/>
      <c r="N56" s="26"/>
      <c r="O56" s="34"/>
      <c r="P56" s="32"/>
    </row>
    <row r="57">
      <c r="A57" s="26"/>
      <c r="B57" s="27"/>
      <c r="C57" s="28"/>
      <c r="D57" s="28"/>
      <c r="E57" s="28"/>
      <c r="F57" s="29"/>
      <c r="G57" s="30"/>
      <c r="H57" s="30"/>
      <c r="I57" s="30"/>
      <c r="J57" s="30"/>
      <c r="K57" s="31"/>
      <c r="L57" s="32"/>
      <c r="M57" s="33"/>
      <c r="N57" s="26"/>
      <c r="O57" s="34"/>
      <c r="P57" s="32"/>
    </row>
    <row r="58">
      <c r="A58" s="26"/>
      <c r="B58" s="27"/>
      <c r="C58" s="28"/>
      <c r="D58" s="28"/>
      <c r="E58" s="28"/>
      <c r="F58" s="29"/>
      <c r="G58" s="30"/>
      <c r="H58" s="30"/>
      <c r="I58" s="30"/>
      <c r="J58" s="30"/>
      <c r="K58" s="31"/>
      <c r="L58" s="32"/>
      <c r="M58" s="33"/>
      <c r="N58" s="26"/>
      <c r="O58" s="34"/>
      <c r="P58" s="32"/>
    </row>
    <row r="59">
      <c r="A59" s="26"/>
      <c r="B59" s="27"/>
      <c r="C59" s="28"/>
      <c r="D59" s="28"/>
      <c r="E59" s="28"/>
      <c r="F59" s="29"/>
      <c r="G59" s="30"/>
      <c r="H59" s="30"/>
      <c r="I59" s="30"/>
      <c r="J59" s="30"/>
      <c r="K59" s="31"/>
      <c r="L59" s="32"/>
      <c r="M59" s="33"/>
      <c r="N59" s="26"/>
      <c r="O59" s="34"/>
      <c r="P59" s="32"/>
    </row>
    <row r="60">
      <c r="A60" s="26"/>
      <c r="B60" s="27"/>
      <c r="C60" s="28"/>
      <c r="D60" s="28"/>
      <c r="E60" s="28"/>
      <c r="F60" s="29"/>
      <c r="G60" s="30"/>
      <c r="H60" s="30"/>
      <c r="I60" s="30"/>
      <c r="J60" s="30"/>
      <c r="K60" s="31"/>
      <c r="L60" s="32"/>
      <c r="M60" s="33"/>
      <c r="N60" s="26"/>
      <c r="O60" s="34"/>
      <c r="P60" s="32"/>
    </row>
    <row r="61">
      <c r="A61" s="26"/>
      <c r="B61" s="27"/>
      <c r="C61" s="28"/>
      <c r="D61" s="28"/>
      <c r="E61" s="28"/>
      <c r="F61" s="29"/>
      <c r="G61" s="30"/>
      <c r="H61" s="30"/>
      <c r="I61" s="30"/>
      <c r="J61" s="30"/>
      <c r="K61" s="31"/>
      <c r="L61" s="32"/>
      <c r="M61" s="33"/>
      <c r="N61" s="26"/>
      <c r="O61" s="34"/>
      <c r="P61" s="32"/>
    </row>
    <row r="62">
      <c r="A62" s="26"/>
      <c r="B62" s="27"/>
      <c r="C62" s="28"/>
      <c r="D62" s="28"/>
      <c r="E62" s="28"/>
      <c r="F62" s="29"/>
      <c r="G62" s="30"/>
      <c r="H62" s="30"/>
      <c r="I62" s="30"/>
      <c r="J62" s="30"/>
      <c r="K62" s="31"/>
      <c r="L62" s="32"/>
      <c r="M62" s="33"/>
      <c r="N62" s="26"/>
      <c r="O62" s="34"/>
      <c r="P62" s="32"/>
    </row>
    <row r="63">
      <c r="A63" s="26"/>
      <c r="B63" s="27"/>
      <c r="C63" s="28"/>
      <c r="D63" s="28"/>
      <c r="E63" s="28"/>
      <c r="F63" s="29"/>
      <c r="G63" s="30"/>
      <c r="H63" s="30"/>
      <c r="I63" s="30"/>
      <c r="J63" s="30"/>
      <c r="K63" s="31"/>
      <c r="L63" s="32"/>
      <c r="M63" s="33"/>
      <c r="N63" s="26"/>
      <c r="O63" s="34"/>
      <c r="P63" s="32"/>
    </row>
    <row r="64">
      <c r="A64" s="26"/>
      <c r="B64" s="27"/>
      <c r="C64" s="28"/>
      <c r="D64" s="28"/>
      <c r="E64" s="28"/>
      <c r="F64" s="29"/>
      <c r="G64" s="30"/>
      <c r="H64" s="30"/>
      <c r="I64" s="30"/>
      <c r="J64" s="30"/>
      <c r="K64" s="31"/>
      <c r="L64" s="32"/>
      <c r="M64" s="33"/>
      <c r="N64" s="26"/>
      <c r="O64" s="34"/>
      <c r="P64" s="32"/>
    </row>
    <row r="65">
      <c r="A65" s="26"/>
      <c r="B65" s="27"/>
      <c r="C65" s="28"/>
      <c r="D65" s="28"/>
      <c r="E65" s="28"/>
      <c r="F65" s="29"/>
      <c r="G65" s="30"/>
      <c r="H65" s="30"/>
      <c r="I65" s="30"/>
      <c r="J65" s="30"/>
      <c r="K65" s="31"/>
      <c r="L65" s="32"/>
      <c r="M65" s="33"/>
      <c r="N65" s="26"/>
      <c r="O65" s="34"/>
      <c r="P65" s="32"/>
    </row>
    <row r="66">
      <c r="A66" s="26"/>
      <c r="B66" s="27"/>
      <c r="C66" s="28"/>
      <c r="D66" s="28"/>
      <c r="E66" s="28"/>
      <c r="F66" s="29"/>
      <c r="G66" s="30"/>
      <c r="H66" s="30"/>
      <c r="I66" s="30"/>
      <c r="J66" s="30"/>
      <c r="K66" s="31"/>
      <c r="L66" s="32"/>
      <c r="M66" s="33"/>
      <c r="N66" s="26"/>
      <c r="O66" s="34"/>
      <c r="P66" s="32"/>
    </row>
    <row r="67">
      <c r="A67" s="26"/>
      <c r="B67" s="27"/>
      <c r="C67" s="28"/>
      <c r="D67" s="28"/>
      <c r="E67" s="28"/>
      <c r="F67" s="29"/>
      <c r="G67" s="30"/>
      <c r="H67" s="30"/>
      <c r="I67" s="30"/>
      <c r="J67" s="30"/>
      <c r="K67" s="31"/>
      <c r="L67" s="32"/>
      <c r="M67" s="33"/>
      <c r="N67" s="26"/>
      <c r="O67" s="34"/>
      <c r="P67" s="32"/>
    </row>
    <row r="68">
      <c r="A68" s="26"/>
      <c r="B68" s="27"/>
      <c r="C68" s="28"/>
      <c r="D68" s="28"/>
      <c r="E68" s="28"/>
      <c r="F68" s="29"/>
      <c r="G68" s="30"/>
      <c r="H68" s="30"/>
      <c r="I68" s="30"/>
      <c r="J68" s="30"/>
      <c r="K68" s="31"/>
      <c r="L68" s="32"/>
      <c r="M68" s="33"/>
      <c r="N68" s="26"/>
      <c r="O68" s="34"/>
      <c r="P68" s="32"/>
    </row>
    <row r="69">
      <c r="A69" s="26"/>
      <c r="B69" s="27"/>
      <c r="C69" s="28"/>
      <c r="D69" s="28"/>
      <c r="E69" s="28"/>
      <c r="F69" s="29"/>
      <c r="G69" s="30"/>
      <c r="H69" s="30"/>
      <c r="I69" s="30"/>
      <c r="J69" s="30"/>
      <c r="K69" s="31"/>
      <c r="L69" s="32"/>
      <c r="M69" s="33"/>
      <c r="N69" s="26"/>
      <c r="O69" s="34"/>
      <c r="P69" s="32"/>
    </row>
    <row r="70">
      <c r="A70" s="26"/>
      <c r="B70" s="27"/>
      <c r="C70" s="28"/>
      <c r="D70" s="28"/>
      <c r="E70" s="28"/>
      <c r="F70" s="29"/>
      <c r="G70" s="30"/>
      <c r="H70" s="30"/>
      <c r="I70" s="30"/>
      <c r="J70" s="30"/>
      <c r="K70" s="31"/>
      <c r="L70" s="32"/>
      <c r="M70" s="33"/>
      <c r="N70" s="26"/>
      <c r="O70" s="34"/>
      <c r="P70" s="32"/>
    </row>
    <row r="71">
      <c r="A71" s="26"/>
      <c r="B71" s="27"/>
      <c r="C71" s="28"/>
      <c r="D71" s="28"/>
      <c r="E71" s="28"/>
      <c r="F71" s="29"/>
      <c r="G71" s="30"/>
      <c r="H71" s="30"/>
      <c r="I71" s="30"/>
      <c r="J71" s="30"/>
      <c r="K71" s="31"/>
      <c r="L71" s="32"/>
      <c r="M71" s="33"/>
      <c r="N71" s="26"/>
      <c r="O71" s="34"/>
      <c r="P71" s="32"/>
    </row>
    <row r="72">
      <c r="A72" s="26"/>
      <c r="B72" s="27"/>
      <c r="C72" s="28"/>
      <c r="D72" s="28"/>
      <c r="E72" s="28"/>
      <c r="F72" s="29"/>
      <c r="G72" s="30"/>
      <c r="H72" s="30"/>
      <c r="I72" s="30"/>
      <c r="J72" s="30"/>
      <c r="K72" s="31"/>
      <c r="L72" s="32"/>
      <c r="M72" s="33"/>
      <c r="N72" s="26"/>
      <c r="O72" s="34"/>
      <c r="P72" s="32"/>
    </row>
    <row r="73">
      <c r="A73" s="26"/>
      <c r="B73" s="27"/>
      <c r="C73" s="28"/>
      <c r="D73" s="28"/>
      <c r="E73" s="28"/>
      <c r="F73" s="29"/>
      <c r="G73" s="30"/>
      <c r="H73" s="30"/>
      <c r="I73" s="30"/>
      <c r="J73" s="30"/>
      <c r="K73" s="31"/>
      <c r="L73" s="32"/>
      <c r="M73" s="33"/>
      <c r="N73" s="26"/>
      <c r="O73" s="34"/>
      <c r="P73" s="32"/>
    </row>
    <row r="74">
      <c r="A74" s="26"/>
      <c r="B74" s="27"/>
      <c r="C74" s="28"/>
      <c r="D74" s="28"/>
      <c r="E74" s="28"/>
      <c r="F74" s="29"/>
      <c r="G74" s="30"/>
      <c r="H74" s="30"/>
      <c r="I74" s="30"/>
      <c r="J74" s="30"/>
      <c r="K74" s="31"/>
      <c r="L74" s="32"/>
      <c r="M74" s="33"/>
      <c r="N74" s="26"/>
      <c r="O74" s="34"/>
      <c r="P74" s="32"/>
    </row>
    <row r="75">
      <c r="A75" s="26"/>
      <c r="B75" s="27"/>
      <c r="C75" s="28"/>
      <c r="D75" s="28"/>
      <c r="E75" s="28"/>
      <c r="F75" s="29"/>
      <c r="G75" s="30"/>
      <c r="H75" s="30"/>
      <c r="I75" s="30"/>
      <c r="J75" s="30"/>
      <c r="K75" s="31"/>
      <c r="L75" s="32"/>
      <c r="M75" s="33"/>
      <c r="N75" s="26"/>
      <c r="O75" s="34"/>
      <c r="P75" s="32"/>
    </row>
    <row r="76">
      <c r="A76" s="26"/>
      <c r="B76" s="27"/>
      <c r="C76" s="28"/>
      <c r="D76" s="28"/>
      <c r="E76" s="28"/>
      <c r="F76" s="29"/>
      <c r="G76" s="30"/>
      <c r="H76" s="30"/>
      <c r="I76" s="30"/>
      <c r="J76" s="30"/>
      <c r="K76" s="31"/>
      <c r="L76" s="32"/>
      <c r="M76" s="33"/>
      <c r="N76" s="26"/>
      <c r="O76" s="34"/>
      <c r="P76" s="32"/>
    </row>
    <row r="77">
      <c r="A77" s="26"/>
      <c r="B77" s="27"/>
      <c r="C77" s="28"/>
      <c r="D77" s="28"/>
      <c r="E77" s="28"/>
      <c r="F77" s="29"/>
      <c r="G77" s="30"/>
      <c r="H77" s="30"/>
      <c r="I77" s="30"/>
      <c r="J77" s="30"/>
      <c r="K77" s="31"/>
      <c r="L77" s="32"/>
      <c r="M77" s="33"/>
      <c r="N77" s="26"/>
      <c r="O77" s="34"/>
      <c r="P77" s="32"/>
    </row>
    <row r="78">
      <c r="A78" s="26"/>
      <c r="B78" s="27"/>
      <c r="C78" s="28"/>
      <c r="D78" s="28"/>
      <c r="E78" s="28"/>
      <c r="F78" s="29"/>
      <c r="G78" s="30"/>
      <c r="H78" s="30"/>
      <c r="I78" s="30"/>
      <c r="J78" s="30"/>
      <c r="K78" s="31"/>
      <c r="L78" s="32"/>
      <c r="M78" s="33"/>
      <c r="N78" s="26"/>
      <c r="O78" s="34"/>
      <c r="P78" s="32"/>
    </row>
    <row r="79">
      <c r="A79" s="26"/>
      <c r="B79" s="27"/>
      <c r="C79" s="28"/>
      <c r="D79" s="28"/>
      <c r="E79" s="28"/>
      <c r="F79" s="29"/>
      <c r="G79" s="30"/>
      <c r="H79" s="30"/>
      <c r="I79" s="30"/>
      <c r="J79" s="30"/>
      <c r="K79" s="31"/>
      <c r="L79" s="32"/>
      <c r="M79" s="33"/>
      <c r="N79" s="26"/>
      <c r="O79" s="34"/>
      <c r="P79" s="32"/>
    </row>
    <row r="80">
      <c r="A80" s="26"/>
      <c r="B80" s="27"/>
      <c r="C80" s="28"/>
      <c r="D80" s="28"/>
      <c r="E80" s="28"/>
      <c r="F80" s="29"/>
      <c r="G80" s="30"/>
      <c r="H80" s="30"/>
      <c r="I80" s="30"/>
      <c r="J80" s="30"/>
      <c r="K80" s="31"/>
      <c r="L80" s="32"/>
      <c r="M80" s="33"/>
      <c r="N80" s="26"/>
      <c r="O80" s="34"/>
      <c r="P80" s="32"/>
    </row>
    <row r="81">
      <c r="A81" s="26"/>
      <c r="B81" s="27"/>
      <c r="C81" s="28"/>
      <c r="D81" s="28"/>
      <c r="E81" s="28"/>
      <c r="F81" s="29"/>
      <c r="G81" s="30"/>
      <c r="H81" s="30"/>
      <c r="I81" s="30"/>
      <c r="J81" s="30"/>
      <c r="K81" s="31"/>
      <c r="L81" s="32"/>
      <c r="M81" s="33"/>
      <c r="N81" s="26"/>
      <c r="O81" s="34"/>
      <c r="P81" s="32"/>
    </row>
    <row r="82">
      <c r="A82" s="26"/>
      <c r="B82" s="27"/>
      <c r="C82" s="28"/>
      <c r="D82" s="28"/>
      <c r="E82" s="28"/>
      <c r="F82" s="29"/>
      <c r="G82" s="30"/>
      <c r="H82" s="30"/>
      <c r="I82" s="30"/>
      <c r="J82" s="30"/>
      <c r="K82" s="31"/>
      <c r="L82" s="32"/>
      <c r="M82" s="33"/>
      <c r="N82" s="26"/>
      <c r="O82" s="34"/>
      <c r="P82" s="32"/>
    </row>
    <row r="83">
      <c r="A83" s="26"/>
      <c r="B83" s="27"/>
      <c r="C83" s="28"/>
      <c r="D83" s="28"/>
      <c r="E83" s="28"/>
      <c r="F83" s="29"/>
      <c r="G83" s="30"/>
      <c r="H83" s="30"/>
      <c r="I83" s="30"/>
      <c r="J83" s="30"/>
      <c r="K83" s="31"/>
      <c r="L83" s="32"/>
      <c r="M83" s="33"/>
      <c r="N83" s="26"/>
      <c r="O83" s="34"/>
      <c r="P83" s="32"/>
    </row>
    <row r="84">
      <c r="A84" s="26"/>
      <c r="B84" s="27"/>
      <c r="C84" s="28"/>
      <c r="D84" s="28"/>
      <c r="E84" s="28"/>
      <c r="F84" s="29"/>
      <c r="G84" s="30"/>
      <c r="H84" s="30"/>
      <c r="I84" s="30"/>
      <c r="J84" s="30"/>
      <c r="K84" s="31"/>
      <c r="L84" s="32"/>
      <c r="M84" s="33"/>
      <c r="N84" s="26"/>
      <c r="O84" s="34"/>
      <c r="P84" s="32"/>
    </row>
    <row r="85">
      <c r="A85" s="26"/>
      <c r="B85" s="27"/>
      <c r="C85" s="28"/>
      <c r="D85" s="28"/>
      <c r="E85" s="28"/>
      <c r="F85" s="29"/>
      <c r="G85" s="30"/>
      <c r="H85" s="30"/>
      <c r="I85" s="30"/>
      <c r="J85" s="30"/>
      <c r="K85" s="31"/>
      <c r="L85" s="32"/>
      <c r="M85" s="33"/>
      <c r="N85" s="26"/>
      <c r="O85" s="34"/>
      <c r="P85" s="32"/>
    </row>
    <row r="86">
      <c r="A86" s="26"/>
      <c r="B86" s="27"/>
      <c r="C86" s="28"/>
      <c r="D86" s="28"/>
      <c r="E86" s="28"/>
      <c r="F86" s="29"/>
      <c r="G86" s="30"/>
      <c r="H86" s="30"/>
      <c r="I86" s="30"/>
      <c r="J86" s="30"/>
      <c r="K86" s="31"/>
      <c r="L86" s="32"/>
      <c r="M86" s="33"/>
      <c r="N86" s="26"/>
      <c r="O86" s="34"/>
      <c r="P86" s="32"/>
    </row>
    <row r="87">
      <c r="A87" s="26"/>
      <c r="B87" s="27"/>
      <c r="C87" s="28"/>
      <c r="D87" s="28"/>
      <c r="E87" s="28"/>
      <c r="F87" s="29"/>
      <c r="G87" s="30"/>
      <c r="H87" s="30"/>
      <c r="I87" s="30"/>
      <c r="J87" s="30"/>
      <c r="K87" s="31"/>
      <c r="L87" s="32"/>
      <c r="M87" s="33"/>
      <c r="N87" s="26"/>
      <c r="O87" s="34"/>
      <c r="P87" s="32"/>
    </row>
    <row r="88">
      <c r="A88" s="26"/>
      <c r="B88" s="27"/>
      <c r="C88" s="28"/>
      <c r="D88" s="28"/>
      <c r="E88" s="28"/>
      <c r="F88" s="29"/>
      <c r="G88" s="30"/>
      <c r="H88" s="30"/>
      <c r="I88" s="30"/>
      <c r="J88" s="30"/>
      <c r="K88" s="31"/>
      <c r="L88" s="32"/>
      <c r="M88" s="33"/>
      <c r="N88" s="26"/>
      <c r="O88" s="34"/>
      <c r="P88" s="32"/>
    </row>
    <row r="89">
      <c r="A89" s="26"/>
      <c r="B89" s="27"/>
      <c r="C89" s="28"/>
      <c r="D89" s="28"/>
      <c r="E89" s="28"/>
      <c r="F89" s="29"/>
      <c r="G89" s="30"/>
      <c r="H89" s="30"/>
      <c r="I89" s="30"/>
      <c r="J89" s="30"/>
      <c r="K89" s="31"/>
      <c r="L89" s="32"/>
      <c r="M89" s="33"/>
      <c r="N89" s="26"/>
      <c r="O89" s="34"/>
      <c r="P89" s="32"/>
    </row>
    <row r="90">
      <c r="A90" s="26"/>
      <c r="B90" s="27"/>
      <c r="C90" s="28"/>
      <c r="D90" s="28"/>
      <c r="E90" s="28"/>
      <c r="F90" s="29"/>
      <c r="G90" s="30"/>
      <c r="H90" s="30"/>
      <c r="I90" s="30"/>
      <c r="J90" s="30"/>
      <c r="K90" s="31"/>
      <c r="L90" s="32"/>
      <c r="M90" s="33"/>
      <c r="N90" s="26"/>
      <c r="O90" s="34"/>
      <c r="P90" s="32"/>
    </row>
    <row r="91">
      <c r="A91" s="26"/>
      <c r="B91" s="27"/>
      <c r="C91" s="28"/>
      <c r="D91" s="28"/>
      <c r="E91" s="28"/>
      <c r="F91" s="29"/>
      <c r="G91" s="30"/>
      <c r="H91" s="30"/>
      <c r="I91" s="30"/>
      <c r="J91" s="30"/>
      <c r="K91" s="31"/>
      <c r="L91" s="32"/>
      <c r="M91" s="33"/>
      <c r="N91" s="26"/>
      <c r="O91" s="34"/>
      <c r="P91" s="32"/>
    </row>
    <row r="92">
      <c r="A92" s="26"/>
      <c r="B92" s="27"/>
      <c r="C92" s="28"/>
      <c r="D92" s="28"/>
      <c r="E92" s="28"/>
      <c r="F92" s="29"/>
      <c r="G92" s="30"/>
      <c r="H92" s="30"/>
      <c r="I92" s="30"/>
      <c r="J92" s="30"/>
      <c r="K92" s="31"/>
      <c r="L92" s="32"/>
      <c r="M92" s="33"/>
      <c r="N92" s="26"/>
      <c r="O92" s="34"/>
      <c r="P92" s="32"/>
    </row>
    <row r="93">
      <c r="A93" s="26"/>
      <c r="B93" s="27"/>
      <c r="C93" s="28"/>
      <c r="D93" s="28"/>
      <c r="E93" s="28"/>
      <c r="F93" s="29"/>
      <c r="G93" s="30"/>
      <c r="H93" s="30"/>
      <c r="I93" s="30"/>
      <c r="J93" s="30"/>
      <c r="K93" s="31"/>
      <c r="L93" s="32"/>
      <c r="M93" s="33"/>
      <c r="N93" s="26"/>
      <c r="O93" s="34"/>
      <c r="P93" s="32"/>
    </row>
    <row r="94">
      <c r="A94" s="26"/>
      <c r="B94" s="27"/>
      <c r="C94" s="28"/>
      <c r="D94" s="28"/>
      <c r="E94" s="28"/>
      <c r="F94" s="29"/>
      <c r="G94" s="30"/>
      <c r="H94" s="30"/>
      <c r="I94" s="30"/>
      <c r="J94" s="30"/>
      <c r="K94" s="31"/>
      <c r="L94" s="32"/>
      <c r="M94" s="33"/>
      <c r="N94" s="26"/>
      <c r="O94" s="34"/>
      <c r="P94" s="32"/>
    </row>
    <row r="95">
      <c r="A95" s="26"/>
      <c r="B95" s="27"/>
      <c r="C95" s="28"/>
      <c r="D95" s="28"/>
      <c r="E95" s="28"/>
      <c r="F95" s="29"/>
      <c r="G95" s="30"/>
      <c r="H95" s="30"/>
      <c r="I95" s="30"/>
      <c r="J95" s="30"/>
      <c r="K95" s="31"/>
      <c r="L95" s="32"/>
      <c r="M95" s="33"/>
      <c r="N95" s="26"/>
      <c r="O95" s="34"/>
      <c r="P95" s="32"/>
    </row>
    <row r="96">
      <c r="A96" s="26"/>
      <c r="B96" s="27"/>
      <c r="C96" s="28"/>
      <c r="D96" s="28"/>
      <c r="E96" s="28"/>
      <c r="F96" s="29"/>
      <c r="G96" s="30"/>
      <c r="H96" s="30"/>
      <c r="I96" s="30"/>
      <c r="J96" s="30"/>
      <c r="K96" s="31"/>
      <c r="L96" s="32"/>
      <c r="M96" s="33"/>
      <c r="N96" s="26"/>
      <c r="O96" s="34"/>
      <c r="P96" s="32"/>
    </row>
    <row r="97">
      <c r="A97" s="26"/>
      <c r="B97" s="27"/>
      <c r="C97" s="28"/>
      <c r="D97" s="28"/>
      <c r="E97" s="28"/>
      <c r="F97" s="29"/>
      <c r="G97" s="30"/>
      <c r="H97" s="30"/>
      <c r="I97" s="30"/>
      <c r="J97" s="30"/>
      <c r="K97" s="31"/>
      <c r="L97" s="32"/>
      <c r="M97" s="33"/>
      <c r="N97" s="26"/>
      <c r="O97" s="34"/>
      <c r="P97" s="32"/>
    </row>
    <row r="98">
      <c r="A98" s="26"/>
      <c r="B98" s="27"/>
      <c r="C98" s="28"/>
      <c r="D98" s="28"/>
      <c r="E98" s="28"/>
      <c r="F98" s="29"/>
      <c r="G98" s="30"/>
      <c r="H98" s="30"/>
      <c r="I98" s="30"/>
      <c r="J98" s="30"/>
      <c r="K98" s="31"/>
      <c r="L98" s="32"/>
      <c r="M98" s="33"/>
      <c r="N98" s="26"/>
      <c r="O98" s="34"/>
      <c r="P98" s="32"/>
    </row>
    <row r="99">
      <c r="A99" s="26"/>
      <c r="B99" s="27"/>
      <c r="C99" s="28"/>
      <c r="D99" s="28"/>
      <c r="E99" s="28"/>
      <c r="F99" s="29"/>
      <c r="G99" s="30"/>
      <c r="H99" s="30"/>
      <c r="I99" s="30"/>
      <c r="J99" s="30"/>
      <c r="K99" s="31"/>
      <c r="L99" s="32"/>
      <c r="M99" s="33"/>
      <c r="N99" s="26"/>
      <c r="O99" s="34"/>
      <c r="P99" s="32"/>
    </row>
    <row r="100">
      <c r="A100" s="26"/>
      <c r="B100" s="27"/>
      <c r="C100" s="28"/>
      <c r="D100" s="28"/>
      <c r="E100" s="28"/>
      <c r="F100" s="29"/>
      <c r="G100" s="30"/>
      <c r="H100" s="30"/>
      <c r="I100" s="30"/>
      <c r="J100" s="30"/>
      <c r="K100" s="31"/>
      <c r="L100" s="32"/>
      <c r="M100" s="33"/>
      <c r="N100" s="26"/>
      <c r="O100" s="34"/>
      <c r="P100" s="32"/>
    </row>
  </sheetData>
  <conditionalFormatting sqref="K2:M100">
    <cfRule type="cellIs" dxfId="0" priority="1" stopIfTrue="1" operator="greaterThan">
      <formula>0</formula>
    </cfRule>
  </conditionalFormatting>
  <conditionalFormatting sqref="K2:M100">
    <cfRule type="cellIs" dxfId="1" priority="2" stopIfTrue="1" operator="lessThan">
      <formula>0</formula>
    </cfRule>
  </conditionalFormatting>
  <dataValidations>
    <dataValidation type="list" allowBlank="1" sqref="E2:E100">
      <formula1>"Breakout,Trend Pullback,Support Bounce,Range Fade,Reversal,News Momentum"</formula1>
    </dataValidation>
    <dataValidation type="list" allowBlank="1" sqref="N2:N100">
      <formula1>"Win,Loss,Breakeven"</formula1>
    </dataValidation>
    <dataValidation type="list" allowBlank="1" sqref="C2:C100">
      <formula1>"EUR/USD,GBP/USD,USD/JPY,AUD/USD,USD/CAD,USD/CHF,NZD/USD,EUR/JPY,GBP/JPY"</formula1>
    </dataValidation>
    <dataValidation type="list" allowBlank="1" sqref="D2:D100">
      <formula1>"Long,Short"</formula1>
    </dataValidation>
  </dataValidations>
  <drawing r:id="rId1"/>
</worksheet>
</file>